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LICITA\2022\Editais\PE 1204.2022 SRP SGPE 37084.2022 - Softwares e Equipamentos de Datacenter\Planilha Global\"/>
    </mc:Choice>
  </mc:AlternateContent>
  <xr:revisionPtr revIDLastSave="0" documentId="13_ncr:1_{F20F6337-FE16-406C-B63F-6D027FDF8F5C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Anexo II - PE 1204.2022" sheetId="1" r:id="rId1"/>
    <sheet name="Planilha Ajustada" sheetId="2" r:id="rId2"/>
    <sheet name="Anexo ARP" sheetId="3" r:id="rId3"/>
  </sheets>
  <definedNames>
    <definedName name="_xlnm.Print_Area" localSheetId="2">'Anexo ARP'!$A$1:$O$28</definedName>
    <definedName name="_xlnm.Print_Area" localSheetId="0">'Anexo II - PE 1204.2022'!$A$1:$L$28</definedName>
    <definedName name="_xlnm.Print_Area" localSheetId="1">'Planilha Ajustada'!$A$1:$O$28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7" i="3" l="1"/>
  <c r="N26" i="3"/>
  <c r="N25" i="3"/>
  <c r="N24" i="3"/>
  <c r="N23" i="3"/>
  <c r="N22" i="3"/>
  <c r="O22" i="3" s="1"/>
  <c r="O21" i="3"/>
  <c r="N21" i="3"/>
  <c r="N20" i="3"/>
  <c r="O19" i="3"/>
  <c r="N19" i="3"/>
  <c r="N18" i="3"/>
  <c r="O17" i="3"/>
  <c r="N17" i="3"/>
  <c r="N16" i="3"/>
  <c r="O15" i="3"/>
  <c r="N15" i="3"/>
  <c r="N14" i="3"/>
  <c r="N13" i="3"/>
  <c r="N12" i="3"/>
  <c r="N11" i="3"/>
  <c r="O11" i="3" s="1"/>
  <c r="N10" i="3"/>
  <c r="N9" i="3"/>
  <c r="N8" i="3"/>
  <c r="N7" i="3"/>
  <c r="N6" i="3"/>
  <c r="O6" i="3" s="1"/>
  <c r="N5" i="3"/>
  <c r="N4" i="3"/>
  <c r="O3" i="3"/>
  <c r="N3" i="3"/>
  <c r="N27" i="2"/>
  <c r="N26" i="2"/>
  <c r="N25" i="2"/>
  <c r="N24" i="2"/>
  <c r="N23" i="2"/>
  <c r="N22" i="2"/>
  <c r="N21" i="2"/>
  <c r="O21" i="2" s="1"/>
  <c r="N20" i="2"/>
  <c r="N19" i="2"/>
  <c r="N18" i="2"/>
  <c r="N17" i="2"/>
  <c r="N16" i="2"/>
  <c r="N15" i="2"/>
  <c r="O15" i="2" s="1"/>
  <c r="N14" i="2"/>
  <c r="N13" i="2"/>
  <c r="N12" i="2"/>
  <c r="N11" i="2"/>
  <c r="N10" i="2"/>
  <c r="N9" i="2"/>
  <c r="N8" i="2"/>
  <c r="N7" i="2"/>
  <c r="N6" i="2"/>
  <c r="N5" i="2"/>
  <c r="N4" i="2"/>
  <c r="N3" i="2"/>
  <c r="K27" i="1"/>
  <c r="K26" i="1"/>
  <c r="K25" i="1"/>
  <c r="K24" i="1"/>
  <c r="K23" i="1"/>
  <c r="K22" i="1"/>
  <c r="O28" i="3" l="1"/>
  <c r="O17" i="2"/>
  <c r="O3" i="2"/>
  <c r="O11" i="2"/>
  <c r="O6" i="2"/>
  <c r="O19" i="2"/>
  <c r="O22" i="2"/>
  <c r="L22" i="1"/>
  <c r="K20" i="1"/>
  <c r="K21" i="1"/>
  <c r="L21" i="1" s="1"/>
  <c r="K19" i="1"/>
  <c r="K18" i="1"/>
  <c r="K15" i="1"/>
  <c r="K5" i="1"/>
  <c r="K9" i="1"/>
  <c r="O28" i="2" l="1"/>
  <c r="L19" i="1"/>
  <c r="K10" i="1"/>
  <c r="K14" i="1"/>
  <c r="K6" i="1"/>
  <c r="K17" i="1"/>
  <c r="L17" i="1" s="1"/>
  <c r="K16" i="1"/>
  <c r="L15" i="1" s="1"/>
  <c r="K13" i="1"/>
  <c r="K12" i="1"/>
  <c r="K11" i="1"/>
  <c r="K8" i="1"/>
  <c r="K4" i="1"/>
  <c r="K3" i="1"/>
  <c r="L3" i="1" l="1"/>
  <c r="L11" i="1"/>
  <c r="K7" i="1"/>
  <c r="L6" i="1" s="1"/>
  <c r="L28" i="1" l="1"/>
</calcChain>
</file>

<file path=xl/sharedStrings.xml><?xml version="1.0" encoding="utf-8"?>
<sst xmlns="http://schemas.openxmlformats.org/spreadsheetml/2006/main" count="591" uniqueCount="104">
  <si>
    <t>Lote</t>
  </si>
  <si>
    <t>Item</t>
  </si>
  <si>
    <r>
      <rPr>
        <b/>
        <sz val="8"/>
        <rFont val="Arial"/>
        <family val="2"/>
        <charset val="1"/>
      </rPr>
      <t xml:space="preserve">Especificação - </t>
    </r>
    <r>
      <rPr>
        <i/>
        <sz val="8"/>
        <color rgb="FF000000"/>
        <rFont val="Arial"/>
        <family val="2"/>
        <charset val="1"/>
      </rPr>
      <t>conforme complementação memorial descritivo.</t>
    </r>
  </si>
  <si>
    <t>Unidade</t>
  </si>
  <si>
    <t>QUANT. TOTAL</t>
  </si>
  <si>
    <t>TOTAL POR LOTE</t>
  </si>
  <si>
    <t>Peça</t>
  </si>
  <si>
    <t>Licença</t>
  </si>
  <si>
    <t>Serviço</t>
  </si>
  <si>
    <t>ACADEMIC VMWARE NSX DATA CENTER ADVANCED</t>
  </si>
  <si>
    <t>RED HAT OPENSHIFT CONTAINER PLATFORM PREMIUM</t>
  </si>
  <si>
    <t>RED HAT OPENSHIFT CONTAINER PLATFORM WITH RUNTIMES PREMIUM</t>
  </si>
  <si>
    <t>RED HAT OPENSHIFT DATA FOUNDATION ESSENTIALS PREMIUM</t>
  </si>
  <si>
    <t>SERVIÇOS TÉCNICOS ESPECIALIZADOS EM PLATAFORMA RED HAT</t>
  </si>
  <si>
    <t>TREINAMENTO - VMWARE VSPHERE: OPTIMIZE AND SCALE [V7]</t>
  </si>
  <si>
    <t>TREINAMENTO - VMWARE VSPHERE: TROUBLESHOOTING [V7]</t>
  </si>
  <si>
    <t>TREINAMENTO - VMWARE NSX: TROUBLESHOOTING AND OPERATIONS [V6.4]</t>
  </si>
  <si>
    <t>TREINAMENTO - VMWARE NSX: INSTALL, CONFIGURE, MANAGE [V6.4]</t>
  </si>
  <si>
    <t>APPLIANCE PARA ARMAZENAMENTO DE BACKUP</t>
  </si>
  <si>
    <t>SOLUÇÃO DE BALANCEAMENTO DE CARGA E SEGURANÇA PARA APLICAÇÕES WEB</t>
  </si>
  <si>
    <t>TREINAMENTO - SOLUÇÃO DE BALANCEAMENTO DE CARGA E SEGURANÇA PARA APLICAÇÕES WEB</t>
  </si>
  <si>
    <t>ACADEMIC VMWARE VREALIZE OPERATIONS 8 ADVANCED</t>
  </si>
  <si>
    <t>SERVIÇOS TÉCNICOS ESPECIALIZADOS EM VMWARE NSX-T</t>
  </si>
  <si>
    <t>TREINAMENTO - APPLIANCE PARA ARMAZENAMENTO DE BACKUP</t>
  </si>
  <si>
    <t>TREINAMENTO - ADMINISTRAÇÃO DA INFRAESTRUTURA DO NÚCLEO HÍBRIDO DO WINDOWS SERVER (AZ-800)</t>
  </si>
  <si>
    <t>TREINAMENTO - CONFIGURAR SERVIÇOS AVANÇADOS HÍBRIDOS DO WINDOWS SERVER (AZ-801)</t>
  </si>
  <si>
    <t>LICENÇAS COMMVAULT PARA BACKUP DO MICROSOFT365</t>
  </si>
  <si>
    <t xml:space="preserve">TIPO </t>
  </si>
  <si>
    <t xml:space="preserve">PERPÉTUA </t>
  </si>
  <si>
    <t xml:space="preserve">HORA </t>
  </si>
  <si>
    <t>UND</t>
  </si>
  <si>
    <t>13-02</t>
  </si>
  <si>
    <t>00473-1-090</t>
  </si>
  <si>
    <t>449040.94</t>
  </si>
  <si>
    <t>04-78</t>
  </si>
  <si>
    <t>50046-0-008</t>
  </si>
  <si>
    <t>339039.05</t>
  </si>
  <si>
    <t>02-19</t>
  </si>
  <si>
    <t>339039.48</t>
  </si>
  <si>
    <t xml:space="preserve">CAGE PARA DISCOS (BACKPLANE/ DRIVE CAGE) - Solicitante CCT Joinville </t>
  </si>
  <si>
    <t xml:space="preserve">CONTROLADOR MODULAR HPE SMART ARRAY P816I-A SR GEN10 - Solicitante CCT Joinville </t>
  </si>
  <si>
    <t xml:space="preserve">CAPACITORES HÍBRIDOS - Solicitante CCT Joinville  </t>
  </si>
  <si>
    <t xml:space="preserve">DISCOS SAS HDD - Solicitante CCT Joinville  </t>
  </si>
  <si>
    <t xml:space="preserve">DISCOS SAS SSD - Solicitante CCT Joinville  </t>
  </si>
  <si>
    <t xml:space="preserve">SERVIÇO DE IMPLEMENTAÇÃO/INSTALAÇÃO - Solicitante CCT Joinville  </t>
  </si>
  <si>
    <t xml:space="preserve">Grupo Classe </t>
  </si>
  <si>
    <t xml:space="preserve">Código NUC </t>
  </si>
  <si>
    <t xml:space="preserve">Detalhamento </t>
  </si>
  <si>
    <t xml:space="preserve">13 04 </t>
  </si>
  <si>
    <t>10086-2-002</t>
  </si>
  <si>
    <t>339030.17</t>
  </si>
  <si>
    <t>449052.35</t>
  </si>
  <si>
    <t>13 04</t>
  </si>
  <si>
    <t>06737-7-018</t>
  </si>
  <si>
    <t>07413-6-001</t>
  </si>
  <si>
    <t>12534-2-010</t>
  </si>
  <si>
    <t>ANEXO II - PE 1204.2022</t>
  </si>
  <si>
    <t>Preço Máximo Unitário</t>
  </si>
  <si>
    <t>Preço Máximo Total</t>
  </si>
  <si>
    <t>TREINAMENTO - RED HAT RUNTIMES PREMIUM</t>
  </si>
  <si>
    <t>Marca</t>
  </si>
  <si>
    <t>Modelo</t>
  </si>
  <si>
    <t>DESERTO</t>
  </si>
  <si>
    <t>Empresa Vencedora</t>
  </si>
  <si>
    <t xml:space="preserve">TREINAMENTO VMWARE </t>
  </si>
  <si>
    <t>VMWARE VSPHERE: OPTIMIZE AND SCALE [V7]</t>
  </si>
  <si>
    <t>VMWARE VSPHERE: TROUBLESHOOTING [V7]</t>
  </si>
  <si>
    <t>VMWARE NSX: TROUBLESHOOTING AND OPERATIONS [V6.4]</t>
  </si>
  <si>
    <t>VMWARE NSX: INSTALL, CONFIGURE, MANAGE [V6.4]</t>
  </si>
  <si>
    <t>F5 NETWORKS INC</t>
  </si>
  <si>
    <t>BIG-IP APPLIANCE BEST BUNDLE I2800</t>
  </si>
  <si>
    <t>SOLUÇÃO DE BALANCEAMENTO</t>
  </si>
  <si>
    <t>TREINAMENTO</t>
  </si>
  <si>
    <t>cv-bkrc-mb</t>
  </si>
  <si>
    <t>commvault</t>
  </si>
  <si>
    <t>Box1/2 Cage Bkpln Kit</t>
  </si>
  <si>
    <t>Broadcom MR416i-p Cntrl for HPE Gen10+</t>
  </si>
  <si>
    <t>Smart Hybrid Capacitor w/ 145mm Cbl</t>
  </si>
  <si>
    <t>2.4TB SAS 12G 10K SFF SC MV HDD</t>
  </si>
  <si>
    <t>1.92TB SAS RI SFF SC VS MV SSD</t>
  </si>
  <si>
    <t>Install nStHr AddOn/InOpt SVC</t>
  </si>
  <si>
    <t>HPE</t>
  </si>
  <si>
    <t>MCT2735F5</t>
  </si>
  <si>
    <t>MW00277F5</t>
  </si>
  <si>
    <t>MCT4039F5</t>
  </si>
  <si>
    <t>GPS-C</t>
  </si>
  <si>
    <t>DO700</t>
  </si>
  <si>
    <t>Red Hat</t>
  </si>
  <si>
    <t>SERVIÇOS TÉCNICOS ESPECIALIZADOS EM VMWARE NSX-T'</t>
  </si>
  <si>
    <t>Serviços técnicos especializados em VMware NSX-T</t>
  </si>
  <si>
    <t>VMWARE</t>
  </si>
  <si>
    <t>DELL</t>
  </si>
  <si>
    <t>TREINAMENTO: PowerProtect DD System Administration</t>
  </si>
  <si>
    <t xml:space="preserve"> - APPLIANCE DELL DATADOMAIN DD6900 SINGLE CONTROLLER C/ 3 EXPANSÕES ES40R, 135 TB RAW LICENCIADOS (100 TB LÍQUIDOS PÓS RAID E FORMATAÇÃO), 4X PORTAS ETHERNET 10G SFP+ C/ TRANSCEIVERS SR, 4X PORTAS FC 16GB C/ TRANSCEIVERS SWL, 
- LICENCIAMENTO DD BOOST E DD REPLICATION PARA TODA VOLUMETRIA.
LICENCIAMENTO PARA INTEGRAÇÃO COM BOOSTFS - AMBIENTE COMMVAULT
- RACK DELL 40U C/ 2 PDUS, PORTAS, CABOS IEC60309
- GARANTIA DE 05 ANOS DELL PROSUPPORT MISSÃO CRÍTICA 8 HORAS
- IMPLEMENTAÇÃO REALIZADA POR PROFISSIONAL CERTIFICADO, CONFORME ESCOPO</t>
  </si>
  <si>
    <t>Preço Unitário</t>
  </si>
  <si>
    <t>Preço Total</t>
  </si>
  <si>
    <t xml:space="preserve"> DECISION SERVICOS DE TECNOLOGIA DA INFORMACAO LTDA, CNPJ 03.535.902/0001-10</t>
  </si>
  <si>
    <t>SEPROL - COMÉRCIO E CONSULTORIA EM INFORMÁTICA LTDA, CNPJ 76.366.285/0001-40</t>
  </si>
  <si>
    <t>DECISION SERVICOS DE TECNOLOGIA DA INFORMACAO LTDA, CNPJ 03.535.902/0001-10</t>
  </si>
  <si>
    <t>Connect Teleinformática e Consultoria LTDA, CNPJ 14.686.366/0001-70</t>
  </si>
  <si>
    <t>INTERSOFT SOLUÇÕES EM INFORMÁTICA EIRELI, CNPJ 07.865.818/0001-16</t>
  </si>
  <si>
    <t>SERVIX INFORMÁTICA LTDA, CNPJ 01.134.191/0001-47</t>
  </si>
  <si>
    <t>GLOBAL DISTRIBUIÇÃO DE BENS DE CONSUMO LTDA, CNPJ 89.237.911/0289-08</t>
  </si>
  <si>
    <t>Anexo da ARP - PE 1204.2022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</si>
</sst>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14" x14ac:knownFonts="1">
    <font>
      <sz val="10"/>
      <name val="Arial"/>
      <family val="2"/>
      <charset val="1"/>
    </font>
    <font>
      <sz val="8"/>
      <name val="Arial"/>
      <family val="2"/>
      <charset val="1"/>
    </font>
    <font>
      <b/>
      <sz val="18"/>
      <name val="Arial"/>
      <family val="2"/>
      <charset val="1"/>
    </font>
    <font>
      <b/>
      <sz val="8"/>
      <name val="Arial"/>
      <family val="2"/>
      <charset val="1"/>
    </font>
    <font>
      <i/>
      <sz val="8"/>
      <color rgb="FF000000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</font>
    <font>
      <b/>
      <sz val="8"/>
      <name val="Arial"/>
      <family val="2"/>
    </font>
    <font>
      <sz val="8"/>
      <color rgb="FF00000A"/>
      <name val="Calibri"/>
      <family val="2"/>
    </font>
    <font>
      <sz val="8"/>
      <name val="Calibri"/>
      <family val="2"/>
      <scheme val="minor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9"/>
      <name val="Arial"/>
      <family val="2"/>
    </font>
    <font>
      <b/>
      <sz val="8"/>
      <color rgb="FF00000A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A6A6A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vertical="top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>
      <alignment vertical="top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12" fillId="2" borderId="2" xfId="0" applyNumberFormat="1" applyFont="1" applyFill="1" applyBorder="1"/>
    <xf numFmtId="49" fontId="1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vertical="center"/>
    </xf>
    <xf numFmtId="0" fontId="7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/>
    </xf>
    <xf numFmtId="0" fontId="6" fillId="6" borderId="1" xfId="0" applyNumberFormat="1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B2B2B2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371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I28"/>
  <sheetViews>
    <sheetView zoomScaleNormal="100" workbookViewId="0">
      <selection activeCell="J22" sqref="J22"/>
    </sheetView>
  </sheetViews>
  <sheetFormatPr defaultRowHeight="12.75" x14ac:dyDescent="0.2"/>
  <cols>
    <col min="1" max="1" width="4.5703125" style="1" customWidth="1"/>
    <col min="2" max="2" width="4.5703125" style="2" customWidth="1"/>
    <col min="3" max="3" width="48.5703125" style="3" customWidth="1"/>
    <col min="4" max="4" width="7.28515625" style="1" bestFit="1" customWidth="1"/>
    <col min="5" max="5" width="10.85546875" style="20" customWidth="1"/>
    <col min="6" max="6" width="6.42578125" style="1" bestFit="1" customWidth="1"/>
    <col min="7" max="7" width="10.140625" style="1" bestFit="1" customWidth="1"/>
    <col min="8" max="8" width="11.85546875" style="1" bestFit="1" customWidth="1"/>
    <col min="9" max="9" width="7" style="1" customWidth="1"/>
    <col min="10" max="11" width="13.28515625" style="5" bestFit="1" customWidth="1"/>
    <col min="12" max="12" width="16.140625" style="5" bestFit="1" customWidth="1"/>
    <col min="13" max="997" width="9.140625" style="5" customWidth="1"/>
    <col min="998" max="16384" width="9.140625" style="6"/>
  </cols>
  <sheetData>
    <row r="1" spans="1:997" customFormat="1" ht="24" customHeight="1" x14ac:dyDescent="0.2">
      <c r="A1" s="49" t="s">
        <v>56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</row>
    <row r="2" spans="1:997" ht="79.5" customHeight="1" x14ac:dyDescent="0.2">
      <c r="A2" s="25" t="s">
        <v>0</v>
      </c>
      <c r="B2" s="25" t="s">
        <v>1</v>
      </c>
      <c r="C2" s="25" t="s">
        <v>2</v>
      </c>
      <c r="D2" s="25" t="s">
        <v>3</v>
      </c>
      <c r="E2" s="25" t="s">
        <v>27</v>
      </c>
      <c r="F2" s="25" t="s">
        <v>45</v>
      </c>
      <c r="G2" s="25" t="s">
        <v>46</v>
      </c>
      <c r="H2" s="25" t="s">
        <v>47</v>
      </c>
      <c r="I2" s="25" t="s">
        <v>4</v>
      </c>
      <c r="J2" s="25" t="s">
        <v>57</v>
      </c>
      <c r="K2" s="25" t="s">
        <v>58</v>
      </c>
      <c r="L2" s="25" t="s">
        <v>5</v>
      </c>
    </row>
    <row r="3" spans="1:997" s="7" customFormat="1" ht="11.25" x14ac:dyDescent="0.2">
      <c r="A3" s="53">
        <v>1</v>
      </c>
      <c r="B3" s="23">
        <v>1</v>
      </c>
      <c r="C3" s="27" t="s">
        <v>21</v>
      </c>
      <c r="D3" s="23" t="s">
        <v>7</v>
      </c>
      <c r="E3" s="23" t="s">
        <v>28</v>
      </c>
      <c r="F3" s="34" t="s">
        <v>31</v>
      </c>
      <c r="G3" s="9" t="s">
        <v>32</v>
      </c>
      <c r="H3" s="9" t="s">
        <v>33</v>
      </c>
      <c r="I3" s="8">
        <v>32</v>
      </c>
      <c r="J3" s="4">
        <v>23996.65</v>
      </c>
      <c r="K3" s="4">
        <f t="shared" ref="K3:K27" si="0">J3*I3</f>
        <v>767892.8</v>
      </c>
      <c r="L3" s="48">
        <f>SUM(K3:K5)</f>
        <v>3046162.26</v>
      </c>
    </row>
    <row r="4" spans="1:997" s="7" customFormat="1" ht="11.25" x14ac:dyDescent="0.2">
      <c r="A4" s="53"/>
      <c r="B4" s="23">
        <v>2</v>
      </c>
      <c r="C4" s="27" t="s">
        <v>9</v>
      </c>
      <c r="D4" s="23" t="s">
        <v>7</v>
      </c>
      <c r="E4" s="23" t="s">
        <v>28</v>
      </c>
      <c r="F4" s="34" t="s">
        <v>31</v>
      </c>
      <c r="G4" s="9" t="s">
        <v>32</v>
      </c>
      <c r="H4" s="9" t="s">
        <v>33</v>
      </c>
      <c r="I4" s="8">
        <v>32</v>
      </c>
      <c r="J4" s="4">
        <v>67688.78</v>
      </c>
      <c r="K4" s="4">
        <f t="shared" si="0"/>
        <v>2166040.96</v>
      </c>
      <c r="L4" s="48"/>
    </row>
    <row r="5" spans="1:997" x14ac:dyDescent="0.2">
      <c r="A5" s="53"/>
      <c r="B5" s="23">
        <v>3</v>
      </c>
      <c r="C5" s="27" t="s">
        <v>22</v>
      </c>
      <c r="D5" s="23" t="s">
        <v>8</v>
      </c>
      <c r="E5" s="23" t="s">
        <v>29</v>
      </c>
      <c r="F5" s="34" t="s">
        <v>34</v>
      </c>
      <c r="G5" s="9" t="s">
        <v>35</v>
      </c>
      <c r="H5" s="9" t="s">
        <v>36</v>
      </c>
      <c r="I5" s="8">
        <v>1</v>
      </c>
      <c r="J5" s="4">
        <v>112228.5</v>
      </c>
      <c r="K5" s="4">
        <f t="shared" si="0"/>
        <v>112228.5</v>
      </c>
      <c r="L5" s="48"/>
    </row>
    <row r="6" spans="1:997" s="7" customFormat="1" ht="11.25" x14ac:dyDescent="0.2">
      <c r="A6" s="47">
        <v>2</v>
      </c>
      <c r="B6" s="22">
        <v>4</v>
      </c>
      <c r="C6" s="28" t="s">
        <v>10</v>
      </c>
      <c r="D6" s="22" t="s">
        <v>7</v>
      </c>
      <c r="E6" s="22" t="s">
        <v>28</v>
      </c>
      <c r="F6" s="35" t="s">
        <v>31</v>
      </c>
      <c r="G6" s="22" t="s">
        <v>32</v>
      </c>
      <c r="H6" s="22" t="s">
        <v>33</v>
      </c>
      <c r="I6" s="11">
        <v>6</v>
      </c>
      <c r="J6" s="12">
        <v>138500.16</v>
      </c>
      <c r="K6" s="12">
        <f t="shared" si="0"/>
        <v>831000.96</v>
      </c>
      <c r="L6" s="52">
        <f>SUM(K6:K10)</f>
        <v>1828526.0699999998</v>
      </c>
    </row>
    <row r="7" spans="1:997" s="7" customFormat="1" ht="11.25" x14ac:dyDescent="0.2">
      <c r="A7" s="47"/>
      <c r="B7" s="22">
        <v>5</v>
      </c>
      <c r="C7" s="28" t="s">
        <v>11</v>
      </c>
      <c r="D7" s="22" t="s">
        <v>7</v>
      </c>
      <c r="E7" s="22" t="s">
        <v>28</v>
      </c>
      <c r="F7" s="35" t="s">
        <v>31</v>
      </c>
      <c r="G7" s="22" t="s">
        <v>32</v>
      </c>
      <c r="H7" s="22" t="s">
        <v>33</v>
      </c>
      <c r="I7" s="11">
        <v>6</v>
      </c>
      <c r="J7" s="12">
        <v>50549.65</v>
      </c>
      <c r="K7" s="12">
        <f t="shared" si="0"/>
        <v>303297.90000000002</v>
      </c>
      <c r="L7" s="52"/>
    </row>
    <row r="8" spans="1:997" s="7" customFormat="1" ht="11.25" x14ac:dyDescent="0.2">
      <c r="A8" s="47"/>
      <c r="B8" s="22">
        <v>6</v>
      </c>
      <c r="C8" s="28" t="s">
        <v>12</v>
      </c>
      <c r="D8" s="22" t="s">
        <v>7</v>
      </c>
      <c r="E8" s="22" t="s">
        <v>28</v>
      </c>
      <c r="F8" s="35" t="s">
        <v>31</v>
      </c>
      <c r="G8" s="22" t="s">
        <v>32</v>
      </c>
      <c r="H8" s="22" t="s">
        <v>33</v>
      </c>
      <c r="I8" s="11">
        <v>6</v>
      </c>
      <c r="J8" s="12">
        <v>39786.639999999999</v>
      </c>
      <c r="K8" s="12">
        <f t="shared" si="0"/>
        <v>238719.84</v>
      </c>
      <c r="L8" s="52"/>
    </row>
    <row r="9" spans="1:997" x14ac:dyDescent="0.2">
      <c r="A9" s="47"/>
      <c r="B9" s="22">
        <v>7</v>
      </c>
      <c r="C9" s="28" t="s">
        <v>13</v>
      </c>
      <c r="D9" s="22" t="s">
        <v>8</v>
      </c>
      <c r="E9" s="22" t="s">
        <v>29</v>
      </c>
      <c r="F9" s="35" t="s">
        <v>34</v>
      </c>
      <c r="G9" s="22" t="s">
        <v>35</v>
      </c>
      <c r="H9" s="22" t="s">
        <v>36</v>
      </c>
      <c r="I9" s="11">
        <v>500</v>
      </c>
      <c r="J9" s="12">
        <v>564.66999999999996</v>
      </c>
      <c r="K9" s="12">
        <f t="shared" si="0"/>
        <v>282335</v>
      </c>
      <c r="L9" s="52"/>
    </row>
    <row r="10" spans="1:997" x14ac:dyDescent="0.2">
      <c r="A10" s="47"/>
      <c r="B10" s="22">
        <v>8</v>
      </c>
      <c r="C10" s="40" t="s">
        <v>59</v>
      </c>
      <c r="D10" s="22" t="s">
        <v>8</v>
      </c>
      <c r="E10" s="22" t="s">
        <v>29</v>
      </c>
      <c r="F10" s="35" t="s">
        <v>37</v>
      </c>
      <c r="G10" s="22" t="s">
        <v>35</v>
      </c>
      <c r="H10" s="22" t="s">
        <v>38</v>
      </c>
      <c r="I10" s="39">
        <v>7</v>
      </c>
      <c r="J10" s="12">
        <v>24738.91</v>
      </c>
      <c r="K10" s="12">
        <f t="shared" si="0"/>
        <v>173172.37</v>
      </c>
      <c r="L10" s="52"/>
    </row>
    <row r="11" spans="1:997" x14ac:dyDescent="0.2">
      <c r="A11" s="53">
        <v>3</v>
      </c>
      <c r="B11" s="23">
        <v>9</v>
      </c>
      <c r="C11" s="27" t="s">
        <v>14</v>
      </c>
      <c r="D11" s="23" t="s">
        <v>8</v>
      </c>
      <c r="E11" s="23" t="s">
        <v>29</v>
      </c>
      <c r="F11" s="34" t="s">
        <v>37</v>
      </c>
      <c r="G11" s="9" t="s">
        <v>35</v>
      </c>
      <c r="H11" s="9" t="s">
        <v>38</v>
      </c>
      <c r="I11" s="8">
        <v>3</v>
      </c>
      <c r="J11" s="4">
        <v>19126.95</v>
      </c>
      <c r="K11" s="4">
        <f t="shared" si="0"/>
        <v>57380.850000000006</v>
      </c>
      <c r="L11" s="48">
        <f>SUM(K11:K14)</f>
        <v>219655.5</v>
      </c>
    </row>
    <row r="12" spans="1:997" x14ac:dyDescent="0.2">
      <c r="A12" s="53"/>
      <c r="B12" s="23">
        <v>10</v>
      </c>
      <c r="C12" s="27" t="s">
        <v>15</v>
      </c>
      <c r="D12" s="23" t="s">
        <v>8</v>
      </c>
      <c r="E12" s="23" t="s">
        <v>29</v>
      </c>
      <c r="F12" s="34" t="s">
        <v>37</v>
      </c>
      <c r="G12" s="9" t="s">
        <v>35</v>
      </c>
      <c r="H12" s="9" t="s">
        <v>38</v>
      </c>
      <c r="I12" s="8">
        <v>3</v>
      </c>
      <c r="J12" s="4">
        <v>19126.95</v>
      </c>
      <c r="K12" s="4">
        <f t="shared" si="0"/>
        <v>57380.850000000006</v>
      </c>
      <c r="L12" s="48"/>
    </row>
    <row r="13" spans="1:997" ht="22.5" x14ac:dyDescent="0.2">
      <c r="A13" s="53"/>
      <c r="B13" s="23">
        <v>11</v>
      </c>
      <c r="C13" s="27" t="s">
        <v>16</v>
      </c>
      <c r="D13" s="23" t="s">
        <v>8</v>
      </c>
      <c r="E13" s="23" t="s">
        <v>29</v>
      </c>
      <c r="F13" s="34" t="s">
        <v>37</v>
      </c>
      <c r="G13" s="9" t="s">
        <v>35</v>
      </c>
      <c r="H13" s="9" t="s">
        <v>38</v>
      </c>
      <c r="I13" s="8">
        <v>3</v>
      </c>
      <c r="J13" s="4">
        <v>17482.3</v>
      </c>
      <c r="K13" s="4">
        <f t="shared" si="0"/>
        <v>52446.899999999994</v>
      </c>
      <c r="L13" s="48"/>
    </row>
    <row r="14" spans="1:997" x14ac:dyDescent="0.2">
      <c r="A14" s="53"/>
      <c r="B14" s="23">
        <v>12</v>
      </c>
      <c r="C14" s="27" t="s">
        <v>17</v>
      </c>
      <c r="D14" s="23" t="s">
        <v>8</v>
      </c>
      <c r="E14" s="23" t="s">
        <v>29</v>
      </c>
      <c r="F14" s="34" t="s">
        <v>37</v>
      </c>
      <c r="G14" s="9" t="s">
        <v>35</v>
      </c>
      <c r="H14" s="9" t="s">
        <v>38</v>
      </c>
      <c r="I14" s="8">
        <v>3</v>
      </c>
      <c r="J14" s="4">
        <v>17482.3</v>
      </c>
      <c r="K14" s="4">
        <f t="shared" si="0"/>
        <v>52446.899999999994</v>
      </c>
      <c r="L14" s="48"/>
    </row>
    <row r="15" spans="1:997" ht="22.5" x14ac:dyDescent="0.2">
      <c r="A15" s="46">
        <v>4</v>
      </c>
      <c r="B15" s="21">
        <v>13</v>
      </c>
      <c r="C15" s="29" t="s">
        <v>24</v>
      </c>
      <c r="D15" s="21" t="s">
        <v>8</v>
      </c>
      <c r="E15" s="21" t="s">
        <v>29</v>
      </c>
      <c r="F15" s="36" t="s">
        <v>37</v>
      </c>
      <c r="G15" s="21" t="s">
        <v>35</v>
      </c>
      <c r="H15" s="21" t="s">
        <v>38</v>
      </c>
      <c r="I15" s="13">
        <v>5</v>
      </c>
      <c r="J15" s="15">
        <v>977.46</v>
      </c>
      <c r="K15" s="15">
        <f t="shared" si="0"/>
        <v>4887.3</v>
      </c>
      <c r="L15" s="51">
        <f>SUM(K15:K16)</f>
        <v>9774.6</v>
      </c>
    </row>
    <row r="16" spans="1:997" ht="22.5" x14ac:dyDescent="0.2">
      <c r="A16" s="46"/>
      <c r="B16" s="21">
        <v>14</v>
      </c>
      <c r="C16" s="29" t="s">
        <v>25</v>
      </c>
      <c r="D16" s="21" t="s">
        <v>8</v>
      </c>
      <c r="E16" s="21" t="s">
        <v>29</v>
      </c>
      <c r="F16" s="36" t="s">
        <v>37</v>
      </c>
      <c r="G16" s="21" t="s">
        <v>35</v>
      </c>
      <c r="H16" s="21" t="s">
        <v>38</v>
      </c>
      <c r="I16" s="13">
        <v>5</v>
      </c>
      <c r="J16" s="15">
        <v>977.46</v>
      </c>
      <c r="K16" s="15">
        <f t="shared" si="0"/>
        <v>4887.3</v>
      </c>
      <c r="L16" s="51"/>
    </row>
    <row r="17" spans="1:12" x14ac:dyDescent="0.2">
      <c r="A17" s="53">
        <v>5</v>
      </c>
      <c r="B17" s="23">
        <v>15</v>
      </c>
      <c r="C17" s="30" t="s">
        <v>18</v>
      </c>
      <c r="D17" s="23" t="s">
        <v>6</v>
      </c>
      <c r="E17" s="23" t="s">
        <v>30</v>
      </c>
      <c r="F17" s="23" t="s">
        <v>48</v>
      </c>
      <c r="G17" s="23" t="s">
        <v>49</v>
      </c>
      <c r="H17" s="23" t="s">
        <v>51</v>
      </c>
      <c r="I17" s="8">
        <v>2</v>
      </c>
      <c r="J17" s="4">
        <v>1607050.41</v>
      </c>
      <c r="K17" s="4">
        <f t="shared" si="0"/>
        <v>3214100.82</v>
      </c>
      <c r="L17" s="48">
        <f>SUM(K17:K18)</f>
        <v>3270523.1399999997</v>
      </c>
    </row>
    <row r="18" spans="1:12" x14ac:dyDescent="0.2">
      <c r="A18" s="53"/>
      <c r="B18" s="23">
        <v>16</v>
      </c>
      <c r="C18" s="27" t="s">
        <v>23</v>
      </c>
      <c r="D18" s="23" t="s">
        <v>8</v>
      </c>
      <c r="E18" s="23" t="s">
        <v>29</v>
      </c>
      <c r="F18" s="34" t="s">
        <v>37</v>
      </c>
      <c r="G18" s="9" t="s">
        <v>35</v>
      </c>
      <c r="H18" s="9" t="s">
        <v>38</v>
      </c>
      <c r="I18" s="8">
        <v>3</v>
      </c>
      <c r="J18" s="4">
        <v>18807.439999999999</v>
      </c>
      <c r="K18" s="4">
        <f t="shared" si="0"/>
        <v>56422.319999999992</v>
      </c>
      <c r="L18" s="48"/>
    </row>
    <row r="19" spans="1:12" ht="22.5" x14ac:dyDescent="0.2">
      <c r="A19" s="46">
        <v>6</v>
      </c>
      <c r="B19" s="21">
        <v>17</v>
      </c>
      <c r="C19" s="29" t="s">
        <v>19</v>
      </c>
      <c r="D19" s="21" t="s">
        <v>6</v>
      </c>
      <c r="E19" s="21" t="s">
        <v>30</v>
      </c>
      <c r="F19" s="21" t="s">
        <v>52</v>
      </c>
      <c r="G19" s="21" t="s">
        <v>49</v>
      </c>
      <c r="H19" s="21" t="s">
        <v>51</v>
      </c>
      <c r="I19" s="13">
        <v>2</v>
      </c>
      <c r="J19" s="14">
        <v>483868.65</v>
      </c>
      <c r="K19" s="14">
        <f t="shared" si="0"/>
        <v>967737.3</v>
      </c>
      <c r="L19" s="51">
        <f>SUM(K19:K20)</f>
        <v>1097159.1600000001</v>
      </c>
    </row>
    <row r="20" spans="1:12" ht="22.5" x14ac:dyDescent="0.2">
      <c r="A20" s="46"/>
      <c r="B20" s="21">
        <v>18</v>
      </c>
      <c r="C20" s="29" t="s">
        <v>20</v>
      </c>
      <c r="D20" s="21" t="s">
        <v>8</v>
      </c>
      <c r="E20" s="21" t="s">
        <v>29</v>
      </c>
      <c r="F20" s="36" t="s">
        <v>37</v>
      </c>
      <c r="G20" s="21" t="s">
        <v>35</v>
      </c>
      <c r="H20" s="21" t="s">
        <v>38</v>
      </c>
      <c r="I20" s="13">
        <v>3</v>
      </c>
      <c r="J20" s="15">
        <v>43140.62</v>
      </c>
      <c r="K20" s="15">
        <f t="shared" si="0"/>
        <v>129421.86000000002</v>
      </c>
      <c r="L20" s="51"/>
    </row>
    <row r="21" spans="1:12" x14ac:dyDescent="0.2">
      <c r="A21" s="26">
        <v>7</v>
      </c>
      <c r="B21" s="10">
        <v>19</v>
      </c>
      <c r="C21" s="31" t="s">
        <v>26</v>
      </c>
      <c r="D21" s="10" t="s">
        <v>7</v>
      </c>
      <c r="E21" s="10" t="s">
        <v>28</v>
      </c>
      <c r="F21" s="37" t="s">
        <v>31</v>
      </c>
      <c r="G21" s="10" t="s">
        <v>32</v>
      </c>
      <c r="H21" s="10" t="s">
        <v>33</v>
      </c>
      <c r="I21" s="16">
        <v>2500</v>
      </c>
      <c r="J21" s="17">
        <v>345.05</v>
      </c>
      <c r="K21" s="17">
        <f t="shared" si="0"/>
        <v>862625</v>
      </c>
      <c r="L21" s="38">
        <f>SUM(K21)</f>
        <v>862625</v>
      </c>
    </row>
    <row r="22" spans="1:12" x14ac:dyDescent="0.2">
      <c r="A22" s="54">
        <v>8</v>
      </c>
      <c r="B22" s="24">
        <v>20</v>
      </c>
      <c r="C22" s="32" t="s">
        <v>39</v>
      </c>
      <c r="D22" s="18" t="s">
        <v>6</v>
      </c>
      <c r="E22" s="21" t="s">
        <v>30</v>
      </c>
      <c r="F22" s="21" t="s">
        <v>52</v>
      </c>
      <c r="G22" s="21" t="s">
        <v>53</v>
      </c>
      <c r="H22" s="21" t="s">
        <v>50</v>
      </c>
      <c r="I22" s="18">
        <v>3</v>
      </c>
      <c r="J22" s="19">
        <v>2722.87</v>
      </c>
      <c r="K22" s="19">
        <f t="shared" si="0"/>
        <v>8168.61</v>
      </c>
      <c r="L22" s="51">
        <f>SUM(K22:K27)</f>
        <v>355059.06</v>
      </c>
    </row>
    <row r="23" spans="1:12" ht="22.5" x14ac:dyDescent="0.2">
      <c r="A23" s="54"/>
      <c r="B23" s="24">
        <v>21</v>
      </c>
      <c r="C23" s="32" t="s">
        <v>40</v>
      </c>
      <c r="D23" s="18" t="s">
        <v>6</v>
      </c>
      <c r="E23" s="21" t="s">
        <v>30</v>
      </c>
      <c r="F23" s="21">
        <v>1301</v>
      </c>
      <c r="G23" s="21" t="s">
        <v>54</v>
      </c>
      <c r="H23" s="21" t="s">
        <v>50</v>
      </c>
      <c r="I23" s="18">
        <v>3</v>
      </c>
      <c r="J23" s="19">
        <v>14456.14</v>
      </c>
      <c r="K23" s="19">
        <f t="shared" si="0"/>
        <v>43368.42</v>
      </c>
      <c r="L23" s="51"/>
    </row>
    <row r="24" spans="1:12" x14ac:dyDescent="0.2">
      <c r="A24" s="54"/>
      <c r="B24" s="24">
        <v>22</v>
      </c>
      <c r="C24" s="32" t="s">
        <v>41</v>
      </c>
      <c r="D24" s="18" t="s">
        <v>6</v>
      </c>
      <c r="E24" s="21" t="s">
        <v>30</v>
      </c>
      <c r="F24" s="21">
        <v>1301</v>
      </c>
      <c r="G24" s="21" t="s">
        <v>55</v>
      </c>
      <c r="H24" s="21" t="s">
        <v>50</v>
      </c>
      <c r="I24" s="18">
        <v>3</v>
      </c>
      <c r="J24" s="19">
        <v>1530.01</v>
      </c>
      <c r="K24" s="19">
        <f t="shared" si="0"/>
        <v>4590.03</v>
      </c>
      <c r="L24" s="51"/>
    </row>
    <row r="25" spans="1:12" x14ac:dyDescent="0.2">
      <c r="A25" s="54"/>
      <c r="B25" s="24">
        <v>23</v>
      </c>
      <c r="C25" s="32" t="s">
        <v>42</v>
      </c>
      <c r="D25" s="18" t="s">
        <v>6</v>
      </c>
      <c r="E25" s="21" t="s">
        <v>30</v>
      </c>
      <c r="F25" s="21">
        <v>1301</v>
      </c>
      <c r="G25" s="21" t="s">
        <v>55</v>
      </c>
      <c r="H25" s="21" t="s">
        <v>50</v>
      </c>
      <c r="I25" s="18">
        <v>27</v>
      </c>
      <c r="J25" s="19">
        <v>4833</v>
      </c>
      <c r="K25" s="19">
        <f t="shared" si="0"/>
        <v>130491</v>
      </c>
      <c r="L25" s="51"/>
    </row>
    <row r="26" spans="1:12" x14ac:dyDescent="0.2">
      <c r="A26" s="54"/>
      <c r="B26" s="24">
        <v>24</v>
      </c>
      <c r="C26" s="32" t="s">
        <v>43</v>
      </c>
      <c r="D26" s="18" t="s">
        <v>6</v>
      </c>
      <c r="E26" s="21" t="s">
        <v>30</v>
      </c>
      <c r="F26" s="21">
        <v>1301</v>
      </c>
      <c r="G26" s="21" t="s">
        <v>55</v>
      </c>
      <c r="H26" s="21" t="s">
        <v>50</v>
      </c>
      <c r="I26" s="18">
        <v>12</v>
      </c>
      <c r="J26" s="19">
        <v>13662.75</v>
      </c>
      <c r="K26" s="19">
        <f t="shared" si="0"/>
        <v>163953</v>
      </c>
      <c r="L26" s="51"/>
    </row>
    <row r="27" spans="1:12" x14ac:dyDescent="0.2">
      <c r="A27" s="54"/>
      <c r="B27" s="24">
        <v>25</v>
      </c>
      <c r="C27" s="32" t="s">
        <v>44</v>
      </c>
      <c r="D27" s="18" t="s">
        <v>8</v>
      </c>
      <c r="E27" s="21" t="s">
        <v>29</v>
      </c>
      <c r="F27" s="36" t="s">
        <v>34</v>
      </c>
      <c r="G27" s="21" t="s">
        <v>35</v>
      </c>
      <c r="H27" s="21" t="s">
        <v>36</v>
      </c>
      <c r="I27" s="18">
        <v>3</v>
      </c>
      <c r="J27" s="19">
        <v>1496</v>
      </c>
      <c r="K27" s="19">
        <f t="shared" si="0"/>
        <v>4488</v>
      </c>
      <c r="L27" s="51"/>
    </row>
    <row r="28" spans="1:12" x14ac:dyDescent="0.2">
      <c r="L28" s="33">
        <f>SUM(L3:L27)</f>
        <v>10689484.790000001</v>
      </c>
    </row>
  </sheetData>
  <mergeCells count="15">
    <mergeCell ref="A15:A16"/>
    <mergeCell ref="A6:A10"/>
    <mergeCell ref="L3:L5"/>
    <mergeCell ref="A1:L1"/>
    <mergeCell ref="L22:L27"/>
    <mergeCell ref="L6:L10"/>
    <mergeCell ref="L11:L14"/>
    <mergeCell ref="L15:L16"/>
    <mergeCell ref="L17:L18"/>
    <mergeCell ref="A19:A20"/>
    <mergeCell ref="A17:A18"/>
    <mergeCell ref="A3:A5"/>
    <mergeCell ref="A11:A14"/>
    <mergeCell ref="A22:A27"/>
    <mergeCell ref="L19:L20"/>
  </mergeCells>
  <pageMargins left="0.25" right="0.25" top="0.75" bottom="0.75" header="0.3" footer="0.3"/>
  <pageSetup paperSize="9" scale="56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7C874-6417-4CDC-9494-A0FFB6D75721}">
  <sheetPr>
    <pageSetUpPr fitToPage="1"/>
  </sheetPr>
  <dimension ref="A1:ALJ28"/>
  <sheetViews>
    <sheetView zoomScaleNormal="100" workbookViewId="0">
      <selection activeCell="D2" sqref="D2"/>
    </sheetView>
  </sheetViews>
  <sheetFormatPr defaultRowHeight="12.75" x14ac:dyDescent="0.2"/>
  <cols>
    <col min="1" max="1" width="4.5703125" style="1" customWidth="1"/>
    <col min="2" max="2" width="4.5703125" style="2" customWidth="1"/>
    <col min="3" max="3" width="31.140625" style="73" customWidth="1"/>
    <col min="4" max="4" width="48.5703125" style="3" customWidth="1"/>
    <col min="5" max="5" width="16.7109375" style="3" bestFit="1" customWidth="1"/>
    <col min="6" max="6" width="30.42578125" style="3" customWidth="1"/>
    <col min="7" max="7" width="7.28515625" style="1" bestFit="1" customWidth="1"/>
    <col min="8" max="8" width="10.85546875" style="20" customWidth="1"/>
    <col min="9" max="9" width="6.42578125" style="1" bestFit="1" customWidth="1"/>
    <col min="10" max="10" width="10.140625" style="1" bestFit="1" customWidth="1"/>
    <col min="11" max="11" width="11.85546875" style="1" bestFit="1" customWidth="1"/>
    <col min="12" max="12" width="7" style="1" customWidth="1"/>
    <col min="13" max="14" width="13.28515625" style="5" bestFit="1" customWidth="1"/>
    <col min="15" max="15" width="16.140625" style="5" bestFit="1" customWidth="1"/>
    <col min="16" max="998" width="9.140625" style="5" customWidth="1"/>
    <col min="999" max="16384" width="9.140625" style="6"/>
  </cols>
  <sheetData>
    <row r="1" spans="1:998" customFormat="1" ht="24" customHeight="1" x14ac:dyDescent="0.2">
      <c r="A1" s="49" t="s">
        <v>56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</row>
    <row r="2" spans="1:998" ht="79.5" customHeight="1" x14ac:dyDescent="0.2">
      <c r="A2" s="25" t="s">
        <v>0</v>
      </c>
      <c r="B2" s="25" t="s">
        <v>1</v>
      </c>
      <c r="C2" s="25" t="s">
        <v>63</v>
      </c>
      <c r="D2" s="25" t="s">
        <v>2</v>
      </c>
      <c r="E2" s="25" t="s">
        <v>60</v>
      </c>
      <c r="F2" s="25" t="s">
        <v>61</v>
      </c>
      <c r="G2" s="25" t="s">
        <v>3</v>
      </c>
      <c r="H2" s="25" t="s">
        <v>27</v>
      </c>
      <c r="I2" s="25" t="s">
        <v>45</v>
      </c>
      <c r="J2" s="25" t="s">
        <v>46</v>
      </c>
      <c r="K2" s="25" t="s">
        <v>47</v>
      </c>
      <c r="L2" s="25" t="s">
        <v>4</v>
      </c>
      <c r="M2" s="25" t="s">
        <v>94</v>
      </c>
      <c r="N2" s="25" t="s">
        <v>95</v>
      </c>
      <c r="O2" s="25" t="s">
        <v>5</v>
      </c>
    </row>
    <row r="3" spans="1:998" s="7" customFormat="1" ht="22.5" x14ac:dyDescent="0.2">
      <c r="A3" s="53">
        <v>1</v>
      </c>
      <c r="B3" s="23">
        <v>1</v>
      </c>
      <c r="C3" s="59" t="s">
        <v>98</v>
      </c>
      <c r="D3" s="27" t="s">
        <v>21</v>
      </c>
      <c r="E3" s="27" t="s">
        <v>90</v>
      </c>
      <c r="F3" s="27" t="s">
        <v>21</v>
      </c>
      <c r="G3" s="23" t="s">
        <v>7</v>
      </c>
      <c r="H3" s="23" t="s">
        <v>28</v>
      </c>
      <c r="I3" s="34" t="s">
        <v>31</v>
      </c>
      <c r="J3" s="9" t="s">
        <v>32</v>
      </c>
      <c r="K3" s="9" t="s">
        <v>33</v>
      </c>
      <c r="L3" s="8">
        <v>32</v>
      </c>
      <c r="M3" s="4">
        <v>20586.580000000002</v>
      </c>
      <c r="N3" s="4">
        <f t="shared" ref="N3:N27" si="0">M3*L3</f>
        <v>658770.56000000006</v>
      </c>
      <c r="O3" s="48">
        <f>SUM(N3:N5)</f>
        <v>2531980</v>
      </c>
    </row>
    <row r="4" spans="1:998" s="7" customFormat="1" ht="22.5" x14ac:dyDescent="0.2">
      <c r="A4" s="53"/>
      <c r="B4" s="23">
        <v>2</v>
      </c>
      <c r="C4" s="60"/>
      <c r="D4" s="27" t="s">
        <v>9</v>
      </c>
      <c r="E4" s="27" t="s">
        <v>90</v>
      </c>
      <c r="F4" s="27" t="s">
        <v>9</v>
      </c>
      <c r="G4" s="23" t="s">
        <v>7</v>
      </c>
      <c r="H4" s="23" t="s">
        <v>28</v>
      </c>
      <c r="I4" s="34" t="s">
        <v>31</v>
      </c>
      <c r="J4" s="9" t="s">
        <v>32</v>
      </c>
      <c r="K4" s="9" t="s">
        <v>33</v>
      </c>
      <c r="L4" s="8">
        <v>32</v>
      </c>
      <c r="M4" s="4">
        <v>57588.82</v>
      </c>
      <c r="N4" s="4">
        <f t="shared" si="0"/>
        <v>1842842.24</v>
      </c>
      <c r="O4" s="48"/>
    </row>
    <row r="5" spans="1:998" ht="33.75" x14ac:dyDescent="0.2">
      <c r="A5" s="53"/>
      <c r="B5" s="23">
        <v>3</v>
      </c>
      <c r="C5" s="61"/>
      <c r="D5" s="27" t="s">
        <v>22</v>
      </c>
      <c r="E5" s="27" t="s">
        <v>89</v>
      </c>
      <c r="F5" s="27" t="s">
        <v>88</v>
      </c>
      <c r="G5" s="23" t="s">
        <v>8</v>
      </c>
      <c r="H5" s="23" t="s">
        <v>29</v>
      </c>
      <c r="I5" s="34" t="s">
        <v>34</v>
      </c>
      <c r="J5" s="9" t="s">
        <v>35</v>
      </c>
      <c r="K5" s="9" t="s">
        <v>36</v>
      </c>
      <c r="L5" s="8">
        <v>1</v>
      </c>
      <c r="M5" s="4">
        <v>30367.200000000001</v>
      </c>
      <c r="N5" s="4">
        <f t="shared" si="0"/>
        <v>30367.200000000001</v>
      </c>
      <c r="O5" s="48"/>
    </row>
    <row r="6" spans="1:998" s="7" customFormat="1" ht="11.25" x14ac:dyDescent="0.2">
      <c r="A6" s="47">
        <v>2</v>
      </c>
      <c r="B6" s="22">
        <v>4</v>
      </c>
      <c r="C6" s="62" t="s">
        <v>97</v>
      </c>
      <c r="D6" s="28" t="s">
        <v>10</v>
      </c>
      <c r="E6" s="28" t="s">
        <v>87</v>
      </c>
      <c r="F6" s="28" t="s">
        <v>82</v>
      </c>
      <c r="G6" s="22" t="s">
        <v>7</v>
      </c>
      <c r="H6" s="22" t="s">
        <v>28</v>
      </c>
      <c r="I6" s="35" t="s">
        <v>31</v>
      </c>
      <c r="J6" s="22" t="s">
        <v>32</v>
      </c>
      <c r="K6" s="22" t="s">
        <v>33</v>
      </c>
      <c r="L6" s="11">
        <v>6</v>
      </c>
      <c r="M6" s="12">
        <v>137912.48000000001</v>
      </c>
      <c r="N6" s="12">
        <f t="shared" si="0"/>
        <v>827474.88000000012</v>
      </c>
      <c r="O6" s="52">
        <f>SUM(N6:N10)</f>
        <v>1824999.9900000002</v>
      </c>
    </row>
    <row r="7" spans="1:998" s="7" customFormat="1" ht="11.25" x14ac:dyDescent="0.2">
      <c r="A7" s="47"/>
      <c r="B7" s="22">
        <v>5</v>
      </c>
      <c r="C7" s="63"/>
      <c r="D7" s="28" t="s">
        <v>11</v>
      </c>
      <c r="E7" s="28" t="s">
        <v>87</v>
      </c>
      <c r="F7" s="28" t="s">
        <v>83</v>
      </c>
      <c r="G7" s="22" t="s">
        <v>7</v>
      </c>
      <c r="H7" s="22" t="s">
        <v>28</v>
      </c>
      <c r="I7" s="35" t="s">
        <v>31</v>
      </c>
      <c r="J7" s="22" t="s">
        <v>32</v>
      </c>
      <c r="K7" s="22" t="s">
        <v>33</v>
      </c>
      <c r="L7" s="11">
        <v>6</v>
      </c>
      <c r="M7" s="12">
        <v>50549.65</v>
      </c>
      <c r="N7" s="12">
        <f t="shared" si="0"/>
        <v>303297.90000000002</v>
      </c>
      <c r="O7" s="52"/>
    </row>
    <row r="8" spans="1:998" s="7" customFormat="1" ht="11.25" x14ac:dyDescent="0.2">
      <c r="A8" s="47"/>
      <c r="B8" s="22">
        <v>6</v>
      </c>
      <c r="C8" s="63"/>
      <c r="D8" s="28" t="s">
        <v>12</v>
      </c>
      <c r="E8" s="28" t="s">
        <v>87</v>
      </c>
      <c r="F8" s="28" t="s">
        <v>84</v>
      </c>
      <c r="G8" s="22" t="s">
        <v>7</v>
      </c>
      <c r="H8" s="22" t="s">
        <v>28</v>
      </c>
      <c r="I8" s="35" t="s">
        <v>31</v>
      </c>
      <c r="J8" s="22" t="s">
        <v>32</v>
      </c>
      <c r="K8" s="22" t="s">
        <v>33</v>
      </c>
      <c r="L8" s="11">
        <v>6</v>
      </c>
      <c r="M8" s="12">
        <v>39786.639999999999</v>
      </c>
      <c r="N8" s="12">
        <f t="shared" si="0"/>
        <v>238719.84</v>
      </c>
      <c r="O8" s="52"/>
    </row>
    <row r="9" spans="1:998" x14ac:dyDescent="0.2">
      <c r="A9" s="47"/>
      <c r="B9" s="22">
        <v>7</v>
      </c>
      <c r="C9" s="63"/>
      <c r="D9" s="28" t="s">
        <v>13</v>
      </c>
      <c r="E9" s="28" t="s">
        <v>87</v>
      </c>
      <c r="F9" s="28" t="s">
        <v>85</v>
      </c>
      <c r="G9" s="22" t="s">
        <v>8</v>
      </c>
      <c r="H9" s="22" t="s">
        <v>29</v>
      </c>
      <c r="I9" s="35" t="s">
        <v>34</v>
      </c>
      <c r="J9" s="22" t="s">
        <v>35</v>
      </c>
      <c r="K9" s="22" t="s">
        <v>36</v>
      </c>
      <c r="L9" s="11">
        <v>500</v>
      </c>
      <c r="M9" s="12">
        <v>564.66999999999996</v>
      </c>
      <c r="N9" s="12">
        <f t="shared" si="0"/>
        <v>282335</v>
      </c>
      <c r="O9" s="52"/>
    </row>
    <row r="10" spans="1:998" x14ac:dyDescent="0.2">
      <c r="A10" s="47"/>
      <c r="B10" s="22">
        <v>8</v>
      </c>
      <c r="C10" s="64"/>
      <c r="D10" s="40" t="s">
        <v>59</v>
      </c>
      <c r="E10" s="28" t="s">
        <v>87</v>
      </c>
      <c r="F10" s="40" t="s">
        <v>86</v>
      </c>
      <c r="G10" s="22" t="s">
        <v>8</v>
      </c>
      <c r="H10" s="22" t="s">
        <v>29</v>
      </c>
      <c r="I10" s="35" t="s">
        <v>37</v>
      </c>
      <c r="J10" s="22" t="s">
        <v>35</v>
      </c>
      <c r="K10" s="22" t="s">
        <v>38</v>
      </c>
      <c r="L10" s="39">
        <v>7</v>
      </c>
      <c r="M10" s="12">
        <v>24738.91</v>
      </c>
      <c r="N10" s="12">
        <f t="shared" si="0"/>
        <v>173172.37</v>
      </c>
      <c r="O10" s="52"/>
    </row>
    <row r="11" spans="1:998" ht="22.5" x14ac:dyDescent="0.2">
      <c r="A11" s="53">
        <v>3</v>
      </c>
      <c r="B11" s="23">
        <v>9</v>
      </c>
      <c r="C11" s="59" t="s">
        <v>96</v>
      </c>
      <c r="D11" s="27" t="s">
        <v>14</v>
      </c>
      <c r="E11" s="27" t="s">
        <v>64</v>
      </c>
      <c r="F11" s="27" t="s">
        <v>65</v>
      </c>
      <c r="G11" s="23" t="s">
        <v>8</v>
      </c>
      <c r="H11" s="23" t="s">
        <v>29</v>
      </c>
      <c r="I11" s="34" t="s">
        <v>37</v>
      </c>
      <c r="J11" s="9" t="s">
        <v>35</v>
      </c>
      <c r="K11" s="9" t="s">
        <v>38</v>
      </c>
      <c r="L11" s="8">
        <v>3</v>
      </c>
      <c r="M11" s="4">
        <v>13214.9</v>
      </c>
      <c r="N11" s="4">
        <f t="shared" si="0"/>
        <v>39644.699999999997</v>
      </c>
      <c r="O11" s="48">
        <f>SUM(N11:N14)</f>
        <v>154980</v>
      </c>
    </row>
    <row r="12" spans="1:998" x14ac:dyDescent="0.2">
      <c r="A12" s="53"/>
      <c r="B12" s="23">
        <v>10</v>
      </c>
      <c r="C12" s="60"/>
      <c r="D12" s="27" t="s">
        <v>15</v>
      </c>
      <c r="E12" s="27" t="s">
        <v>64</v>
      </c>
      <c r="F12" s="27" t="s">
        <v>66</v>
      </c>
      <c r="G12" s="23" t="s">
        <v>8</v>
      </c>
      <c r="H12" s="23" t="s">
        <v>29</v>
      </c>
      <c r="I12" s="34" t="s">
        <v>37</v>
      </c>
      <c r="J12" s="9" t="s">
        <v>35</v>
      </c>
      <c r="K12" s="9" t="s">
        <v>38</v>
      </c>
      <c r="L12" s="8">
        <v>3</v>
      </c>
      <c r="M12" s="4">
        <v>13215</v>
      </c>
      <c r="N12" s="4">
        <f t="shared" si="0"/>
        <v>39645</v>
      </c>
      <c r="O12" s="48"/>
    </row>
    <row r="13" spans="1:998" ht="22.5" x14ac:dyDescent="0.2">
      <c r="A13" s="53"/>
      <c r="B13" s="23">
        <v>11</v>
      </c>
      <c r="C13" s="60"/>
      <c r="D13" s="27" t="s">
        <v>16</v>
      </c>
      <c r="E13" s="27" t="s">
        <v>64</v>
      </c>
      <c r="F13" s="27" t="s">
        <v>67</v>
      </c>
      <c r="G13" s="23" t="s">
        <v>8</v>
      </c>
      <c r="H13" s="23" t="s">
        <v>29</v>
      </c>
      <c r="I13" s="34" t="s">
        <v>37</v>
      </c>
      <c r="J13" s="9" t="s">
        <v>35</v>
      </c>
      <c r="K13" s="9" t="s">
        <v>38</v>
      </c>
      <c r="L13" s="8">
        <v>3</v>
      </c>
      <c r="M13" s="4">
        <v>13214.17</v>
      </c>
      <c r="N13" s="4">
        <f t="shared" si="0"/>
        <v>39642.51</v>
      </c>
      <c r="O13" s="48"/>
    </row>
    <row r="14" spans="1:998" ht="22.5" x14ac:dyDescent="0.2">
      <c r="A14" s="53"/>
      <c r="B14" s="23">
        <v>12</v>
      </c>
      <c r="C14" s="61"/>
      <c r="D14" s="27" t="s">
        <v>17</v>
      </c>
      <c r="E14" s="27" t="s">
        <v>64</v>
      </c>
      <c r="F14" s="27" t="s">
        <v>68</v>
      </c>
      <c r="G14" s="23" t="s">
        <v>8</v>
      </c>
      <c r="H14" s="23" t="s">
        <v>29</v>
      </c>
      <c r="I14" s="34" t="s">
        <v>37</v>
      </c>
      <c r="J14" s="9" t="s">
        <v>35</v>
      </c>
      <c r="K14" s="9" t="s">
        <v>38</v>
      </c>
      <c r="L14" s="8">
        <v>3</v>
      </c>
      <c r="M14" s="4">
        <v>12015.93</v>
      </c>
      <c r="N14" s="4">
        <f t="shared" si="0"/>
        <v>36047.79</v>
      </c>
      <c r="O14" s="48"/>
    </row>
    <row r="15" spans="1:998" ht="22.5" x14ac:dyDescent="0.2">
      <c r="A15" s="55">
        <v>4</v>
      </c>
      <c r="B15" s="41">
        <v>13</v>
      </c>
      <c r="C15" s="65" t="s">
        <v>62</v>
      </c>
      <c r="D15" s="42" t="s">
        <v>24</v>
      </c>
      <c r="E15" s="42"/>
      <c r="F15" s="42"/>
      <c r="G15" s="41" t="s">
        <v>8</v>
      </c>
      <c r="H15" s="41" t="s">
        <v>29</v>
      </c>
      <c r="I15" s="43" t="s">
        <v>37</v>
      </c>
      <c r="J15" s="41" t="s">
        <v>35</v>
      </c>
      <c r="K15" s="41" t="s">
        <v>38</v>
      </c>
      <c r="L15" s="44">
        <v>5</v>
      </c>
      <c r="M15" s="45"/>
      <c r="N15" s="45">
        <f t="shared" si="0"/>
        <v>0</v>
      </c>
      <c r="O15" s="56">
        <f>SUM(N15:N16)</f>
        <v>0</v>
      </c>
    </row>
    <row r="16" spans="1:998" ht="22.5" x14ac:dyDescent="0.2">
      <c r="A16" s="55"/>
      <c r="B16" s="41">
        <v>14</v>
      </c>
      <c r="C16" s="66"/>
      <c r="D16" s="42" t="s">
        <v>25</v>
      </c>
      <c r="E16" s="42"/>
      <c r="F16" s="42"/>
      <c r="G16" s="41" t="s">
        <v>8</v>
      </c>
      <c r="H16" s="41" t="s">
        <v>29</v>
      </c>
      <c r="I16" s="43" t="s">
        <v>37</v>
      </c>
      <c r="J16" s="41" t="s">
        <v>35</v>
      </c>
      <c r="K16" s="41" t="s">
        <v>38</v>
      </c>
      <c r="L16" s="44">
        <v>5</v>
      </c>
      <c r="M16" s="45"/>
      <c r="N16" s="45">
        <f t="shared" si="0"/>
        <v>0</v>
      </c>
      <c r="O16" s="56"/>
    </row>
    <row r="17" spans="1:15" ht="191.25" x14ac:dyDescent="0.2">
      <c r="A17" s="53">
        <v>5</v>
      </c>
      <c r="B17" s="23">
        <v>15</v>
      </c>
      <c r="C17" s="57" t="s">
        <v>99</v>
      </c>
      <c r="D17" s="30" t="s">
        <v>18</v>
      </c>
      <c r="E17" s="30" t="s">
        <v>91</v>
      </c>
      <c r="F17" s="30" t="s">
        <v>93</v>
      </c>
      <c r="G17" s="23" t="s">
        <v>6</v>
      </c>
      <c r="H17" s="23" t="s">
        <v>30</v>
      </c>
      <c r="I17" s="23" t="s">
        <v>48</v>
      </c>
      <c r="J17" s="23" t="s">
        <v>49</v>
      </c>
      <c r="K17" s="23" t="s">
        <v>51</v>
      </c>
      <c r="L17" s="8">
        <v>2</v>
      </c>
      <c r="M17" s="4">
        <v>878000</v>
      </c>
      <c r="N17" s="4">
        <f t="shared" si="0"/>
        <v>1756000</v>
      </c>
      <c r="O17" s="48">
        <f>SUM(N17:N18)</f>
        <v>1789000</v>
      </c>
    </row>
    <row r="18" spans="1:15" ht="22.5" x14ac:dyDescent="0.2">
      <c r="A18" s="53"/>
      <c r="B18" s="23">
        <v>16</v>
      </c>
      <c r="C18" s="58"/>
      <c r="D18" s="27" t="s">
        <v>23</v>
      </c>
      <c r="E18" s="27" t="s">
        <v>91</v>
      </c>
      <c r="F18" s="27" t="s">
        <v>92</v>
      </c>
      <c r="G18" s="23" t="s">
        <v>8</v>
      </c>
      <c r="H18" s="23" t="s">
        <v>29</v>
      </c>
      <c r="I18" s="34" t="s">
        <v>37</v>
      </c>
      <c r="J18" s="9" t="s">
        <v>35</v>
      </c>
      <c r="K18" s="9" t="s">
        <v>38</v>
      </c>
      <c r="L18" s="8">
        <v>3</v>
      </c>
      <c r="M18" s="4">
        <v>11000</v>
      </c>
      <c r="N18" s="4">
        <f t="shared" si="0"/>
        <v>33000</v>
      </c>
      <c r="O18" s="48"/>
    </row>
    <row r="19" spans="1:15" ht="22.5" x14ac:dyDescent="0.2">
      <c r="A19" s="46">
        <v>6</v>
      </c>
      <c r="B19" s="21">
        <v>17</v>
      </c>
      <c r="C19" s="67" t="s">
        <v>100</v>
      </c>
      <c r="D19" s="29" t="s">
        <v>19</v>
      </c>
      <c r="E19" s="29" t="s">
        <v>69</v>
      </c>
      <c r="F19" s="29" t="s">
        <v>70</v>
      </c>
      <c r="G19" s="21" t="s">
        <v>6</v>
      </c>
      <c r="H19" s="21" t="s">
        <v>30</v>
      </c>
      <c r="I19" s="21" t="s">
        <v>52</v>
      </c>
      <c r="J19" s="21" t="s">
        <v>49</v>
      </c>
      <c r="K19" s="21" t="s">
        <v>51</v>
      </c>
      <c r="L19" s="13">
        <v>2</v>
      </c>
      <c r="M19" s="14">
        <v>483682.5</v>
      </c>
      <c r="N19" s="14">
        <f t="shared" si="0"/>
        <v>967365</v>
      </c>
      <c r="O19" s="51">
        <f>SUM(N19:N20)</f>
        <v>1089999.99</v>
      </c>
    </row>
    <row r="20" spans="1:15" ht="22.5" x14ac:dyDescent="0.2">
      <c r="A20" s="46"/>
      <c r="B20" s="21">
        <v>18</v>
      </c>
      <c r="C20" s="68"/>
      <c r="D20" s="29" t="s">
        <v>20</v>
      </c>
      <c r="E20" s="29" t="s">
        <v>72</v>
      </c>
      <c r="F20" s="29" t="s">
        <v>71</v>
      </c>
      <c r="G20" s="21" t="s">
        <v>8</v>
      </c>
      <c r="H20" s="21" t="s">
        <v>29</v>
      </c>
      <c r="I20" s="36" t="s">
        <v>37</v>
      </c>
      <c r="J20" s="21" t="s">
        <v>35</v>
      </c>
      <c r="K20" s="21" t="s">
        <v>38</v>
      </c>
      <c r="L20" s="13">
        <v>3</v>
      </c>
      <c r="M20" s="15">
        <v>40878.33</v>
      </c>
      <c r="N20" s="15">
        <f t="shared" si="0"/>
        <v>122634.99</v>
      </c>
      <c r="O20" s="51"/>
    </row>
    <row r="21" spans="1:15" ht="22.5" x14ac:dyDescent="0.2">
      <c r="A21" s="26">
        <v>7</v>
      </c>
      <c r="B21" s="10">
        <v>19</v>
      </c>
      <c r="C21" s="69" t="s">
        <v>101</v>
      </c>
      <c r="D21" s="31" t="s">
        <v>26</v>
      </c>
      <c r="E21" s="31" t="s">
        <v>74</v>
      </c>
      <c r="F21" s="31" t="s">
        <v>73</v>
      </c>
      <c r="G21" s="10" t="s">
        <v>7</v>
      </c>
      <c r="H21" s="10" t="s">
        <v>28</v>
      </c>
      <c r="I21" s="37" t="s">
        <v>31</v>
      </c>
      <c r="J21" s="10" t="s">
        <v>32</v>
      </c>
      <c r="K21" s="10" t="s">
        <v>33</v>
      </c>
      <c r="L21" s="16">
        <v>2500</v>
      </c>
      <c r="M21" s="17">
        <v>137.6</v>
      </c>
      <c r="N21" s="17">
        <f t="shared" si="0"/>
        <v>344000</v>
      </c>
      <c r="O21" s="38">
        <f>SUM(N21)</f>
        <v>344000</v>
      </c>
    </row>
    <row r="22" spans="1:15" x14ac:dyDescent="0.2">
      <c r="A22" s="54">
        <v>8</v>
      </c>
      <c r="B22" s="24">
        <v>20</v>
      </c>
      <c r="C22" s="70" t="s">
        <v>102</v>
      </c>
      <c r="D22" s="32" t="s">
        <v>39</v>
      </c>
      <c r="E22" s="32" t="s">
        <v>81</v>
      </c>
      <c r="F22" s="32" t="s">
        <v>75</v>
      </c>
      <c r="G22" s="18" t="s">
        <v>6</v>
      </c>
      <c r="H22" s="21" t="s">
        <v>30</v>
      </c>
      <c r="I22" s="21" t="s">
        <v>52</v>
      </c>
      <c r="J22" s="21" t="s">
        <v>53</v>
      </c>
      <c r="K22" s="21" t="s">
        <v>50</v>
      </c>
      <c r="L22" s="18">
        <v>3</v>
      </c>
      <c r="M22" s="19">
        <v>1800</v>
      </c>
      <c r="N22" s="19">
        <f t="shared" si="0"/>
        <v>5400</v>
      </c>
      <c r="O22" s="51">
        <f>SUM(N22:N27)</f>
        <v>249900</v>
      </c>
    </row>
    <row r="23" spans="1:15" ht="22.5" x14ac:dyDescent="0.2">
      <c r="A23" s="54"/>
      <c r="B23" s="24">
        <v>21</v>
      </c>
      <c r="C23" s="71"/>
      <c r="D23" s="32" t="s">
        <v>40</v>
      </c>
      <c r="E23" s="32" t="s">
        <v>81</v>
      </c>
      <c r="F23" s="32" t="s">
        <v>76</v>
      </c>
      <c r="G23" s="18" t="s">
        <v>6</v>
      </c>
      <c r="H23" s="21" t="s">
        <v>30</v>
      </c>
      <c r="I23" s="21">
        <v>1301</v>
      </c>
      <c r="J23" s="21" t="s">
        <v>54</v>
      </c>
      <c r="K23" s="21" t="s">
        <v>50</v>
      </c>
      <c r="L23" s="18">
        <v>3</v>
      </c>
      <c r="M23" s="19">
        <v>9000</v>
      </c>
      <c r="N23" s="19">
        <f t="shared" si="0"/>
        <v>27000</v>
      </c>
      <c r="O23" s="51"/>
    </row>
    <row r="24" spans="1:15" x14ac:dyDescent="0.2">
      <c r="A24" s="54"/>
      <c r="B24" s="24">
        <v>22</v>
      </c>
      <c r="C24" s="71"/>
      <c r="D24" s="32" t="s">
        <v>41</v>
      </c>
      <c r="E24" s="32" t="s">
        <v>81</v>
      </c>
      <c r="F24" s="32" t="s">
        <v>77</v>
      </c>
      <c r="G24" s="18" t="s">
        <v>6</v>
      </c>
      <c r="H24" s="21" t="s">
        <v>30</v>
      </c>
      <c r="I24" s="21">
        <v>1301</v>
      </c>
      <c r="J24" s="21" t="s">
        <v>55</v>
      </c>
      <c r="K24" s="21" t="s">
        <v>50</v>
      </c>
      <c r="L24" s="18">
        <v>3</v>
      </c>
      <c r="M24" s="19">
        <v>1000</v>
      </c>
      <c r="N24" s="19">
        <f t="shared" si="0"/>
        <v>3000</v>
      </c>
      <c r="O24" s="51"/>
    </row>
    <row r="25" spans="1:15" x14ac:dyDescent="0.2">
      <c r="A25" s="54"/>
      <c r="B25" s="24">
        <v>23</v>
      </c>
      <c r="C25" s="71"/>
      <c r="D25" s="32" t="s">
        <v>42</v>
      </c>
      <c r="E25" s="32" t="s">
        <v>81</v>
      </c>
      <c r="F25" s="32" t="s">
        <v>78</v>
      </c>
      <c r="G25" s="18" t="s">
        <v>6</v>
      </c>
      <c r="H25" s="21" t="s">
        <v>30</v>
      </c>
      <c r="I25" s="21">
        <v>1301</v>
      </c>
      <c r="J25" s="21" t="s">
        <v>55</v>
      </c>
      <c r="K25" s="21" t="s">
        <v>50</v>
      </c>
      <c r="L25" s="18">
        <v>27</v>
      </c>
      <c r="M25" s="19">
        <v>4500</v>
      </c>
      <c r="N25" s="19">
        <f t="shared" si="0"/>
        <v>121500</v>
      </c>
      <c r="O25" s="51"/>
    </row>
    <row r="26" spans="1:15" x14ac:dyDescent="0.2">
      <c r="A26" s="54"/>
      <c r="B26" s="24">
        <v>24</v>
      </c>
      <c r="C26" s="71"/>
      <c r="D26" s="32" t="s">
        <v>43</v>
      </c>
      <c r="E26" s="32" t="s">
        <v>81</v>
      </c>
      <c r="F26" s="32" t="s">
        <v>79</v>
      </c>
      <c r="G26" s="18" t="s">
        <v>6</v>
      </c>
      <c r="H26" s="21" t="s">
        <v>30</v>
      </c>
      <c r="I26" s="21">
        <v>1301</v>
      </c>
      <c r="J26" s="21" t="s">
        <v>55</v>
      </c>
      <c r="K26" s="21" t="s">
        <v>50</v>
      </c>
      <c r="L26" s="18">
        <v>12</v>
      </c>
      <c r="M26" s="19">
        <v>7400</v>
      </c>
      <c r="N26" s="19">
        <f t="shared" si="0"/>
        <v>88800</v>
      </c>
      <c r="O26" s="51"/>
    </row>
    <row r="27" spans="1:15" x14ac:dyDescent="0.2">
      <c r="A27" s="54"/>
      <c r="B27" s="24">
        <v>25</v>
      </c>
      <c r="C27" s="72"/>
      <c r="D27" s="32" t="s">
        <v>44</v>
      </c>
      <c r="E27" s="32" t="s">
        <v>81</v>
      </c>
      <c r="F27" s="32" t="s">
        <v>80</v>
      </c>
      <c r="G27" s="18" t="s">
        <v>8</v>
      </c>
      <c r="H27" s="21" t="s">
        <v>29</v>
      </c>
      <c r="I27" s="36" t="s">
        <v>34</v>
      </c>
      <c r="J27" s="21" t="s">
        <v>35</v>
      </c>
      <c r="K27" s="21" t="s">
        <v>36</v>
      </c>
      <c r="L27" s="18">
        <v>3</v>
      </c>
      <c r="M27" s="19">
        <v>1400</v>
      </c>
      <c r="N27" s="19">
        <f t="shared" si="0"/>
        <v>4200</v>
      </c>
      <c r="O27" s="51"/>
    </row>
    <row r="28" spans="1:15" x14ac:dyDescent="0.2">
      <c r="O28" s="33">
        <f>SUM(O3:O27)</f>
        <v>7984859.9800000004</v>
      </c>
    </row>
  </sheetData>
  <mergeCells count="22">
    <mergeCell ref="A22:A27"/>
    <mergeCell ref="O22:O27"/>
    <mergeCell ref="C22:C27"/>
    <mergeCell ref="C19:C20"/>
    <mergeCell ref="A15:A16"/>
    <mergeCell ref="O15:O16"/>
    <mergeCell ref="A17:A18"/>
    <mergeCell ref="O17:O18"/>
    <mergeCell ref="A19:A20"/>
    <mergeCell ref="O19:O20"/>
    <mergeCell ref="C15:C16"/>
    <mergeCell ref="C17:C18"/>
    <mergeCell ref="A11:A14"/>
    <mergeCell ref="O11:O14"/>
    <mergeCell ref="A1:O1"/>
    <mergeCell ref="A3:A5"/>
    <mergeCell ref="O3:O5"/>
    <mergeCell ref="A6:A10"/>
    <mergeCell ref="O6:O10"/>
    <mergeCell ref="C3:C5"/>
    <mergeCell ref="C6:C10"/>
    <mergeCell ref="C11:C14"/>
  </mergeCells>
  <pageMargins left="0.25" right="0.25" top="0.75" bottom="0.75" header="0.3" footer="0.3"/>
  <pageSetup paperSize="9" scale="56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05863-EEA1-4E7E-99A8-FC23E034C397}">
  <sheetPr>
    <pageSetUpPr fitToPage="1"/>
  </sheetPr>
  <dimension ref="A1:ALJ28"/>
  <sheetViews>
    <sheetView tabSelected="1" zoomScaleNormal="100" workbookViewId="0">
      <selection sqref="A1:O28"/>
    </sheetView>
  </sheetViews>
  <sheetFormatPr defaultRowHeight="12.75" x14ac:dyDescent="0.2"/>
  <cols>
    <col min="1" max="1" width="4.5703125" style="1" customWidth="1"/>
    <col min="2" max="2" width="4.5703125" style="2" customWidth="1"/>
    <col min="3" max="3" width="31.140625" style="73" customWidth="1"/>
    <col min="4" max="4" width="48.5703125" style="3" customWidth="1"/>
    <col min="5" max="5" width="16.7109375" style="3" bestFit="1" customWidth="1"/>
    <col min="6" max="6" width="30.42578125" style="3" customWidth="1"/>
    <col min="7" max="7" width="7.28515625" style="1" bestFit="1" customWidth="1"/>
    <col min="8" max="8" width="10.85546875" style="20" customWidth="1"/>
    <col min="9" max="9" width="6.42578125" style="1" bestFit="1" customWidth="1"/>
    <col min="10" max="10" width="10.140625" style="1" bestFit="1" customWidth="1"/>
    <col min="11" max="11" width="11.85546875" style="1" bestFit="1" customWidth="1"/>
    <col min="12" max="12" width="7" style="1" customWidth="1"/>
    <col min="13" max="14" width="13.28515625" style="5" bestFit="1" customWidth="1"/>
    <col min="15" max="15" width="16.140625" style="5" bestFit="1" customWidth="1"/>
    <col min="16" max="998" width="9.140625" style="5" customWidth="1"/>
    <col min="999" max="16384" width="9.140625" style="6"/>
  </cols>
  <sheetData>
    <row r="1" spans="1:998" customFormat="1" ht="24" customHeight="1" x14ac:dyDescent="0.2">
      <c r="A1" s="49" t="s">
        <v>103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</row>
    <row r="2" spans="1:998" ht="79.5" customHeight="1" x14ac:dyDescent="0.2">
      <c r="A2" s="25" t="s">
        <v>0</v>
      </c>
      <c r="B2" s="25" t="s">
        <v>1</v>
      </c>
      <c r="C2" s="25" t="s">
        <v>63</v>
      </c>
      <c r="D2" s="25" t="s">
        <v>2</v>
      </c>
      <c r="E2" s="25" t="s">
        <v>60</v>
      </c>
      <c r="F2" s="25" t="s">
        <v>61</v>
      </c>
      <c r="G2" s="25" t="s">
        <v>3</v>
      </c>
      <c r="H2" s="25" t="s">
        <v>27</v>
      </c>
      <c r="I2" s="25" t="s">
        <v>45</v>
      </c>
      <c r="J2" s="25" t="s">
        <v>46</v>
      </c>
      <c r="K2" s="25" t="s">
        <v>47</v>
      </c>
      <c r="L2" s="25" t="s">
        <v>4</v>
      </c>
      <c r="M2" s="25" t="s">
        <v>94</v>
      </c>
      <c r="N2" s="25" t="s">
        <v>95</v>
      </c>
      <c r="O2" s="25" t="s">
        <v>5</v>
      </c>
    </row>
    <row r="3" spans="1:998" s="7" customFormat="1" ht="22.5" x14ac:dyDescent="0.2">
      <c r="A3" s="53">
        <v>1</v>
      </c>
      <c r="B3" s="23">
        <v>1</v>
      </c>
      <c r="C3" s="59" t="s">
        <v>98</v>
      </c>
      <c r="D3" s="27" t="s">
        <v>21</v>
      </c>
      <c r="E3" s="27" t="s">
        <v>90</v>
      </c>
      <c r="F3" s="27" t="s">
        <v>21</v>
      </c>
      <c r="G3" s="23" t="s">
        <v>7</v>
      </c>
      <c r="H3" s="23" t="s">
        <v>28</v>
      </c>
      <c r="I3" s="34" t="s">
        <v>31</v>
      </c>
      <c r="J3" s="9" t="s">
        <v>32</v>
      </c>
      <c r="K3" s="9" t="s">
        <v>33</v>
      </c>
      <c r="L3" s="8">
        <v>32</v>
      </c>
      <c r="M3" s="4">
        <v>20586.580000000002</v>
      </c>
      <c r="N3" s="4">
        <f t="shared" ref="N3:N27" si="0">M3*L3</f>
        <v>658770.56000000006</v>
      </c>
      <c r="O3" s="48">
        <f>SUM(N3:N5)</f>
        <v>2531980</v>
      </c>
    </row>
    <row r="4" spans="1:998" s="7" customFormat="1" ht="22.5" x14ac:dyDescent="0.2">
      <c r="A4" s="53"/>
      <c r="B4" s="23">
        <v>2</v>
      </c>
      <c r="C4" s="60"/>
      <c r="D4" s="27" t="s">
        <v>9</v>
      </c>
      <c r="E4" s="27" t="s">
        <v>90</v>
      </c>
      <c r="F4" s="27" t="s">
        <v>9</v>
      </c>
      <c r="G4" s="23" t="s">
        <v>7</v>
      </c>
      <c r="H4" s="23" t="s">
        <v>28</v>
      </c>
      <c r="I4" s="34" t="s">
        <v>31</v>
      </c>
      <c r="J4" s="9" t="s">
        <v>32</v>
      </c>
      <c r="K4" s="9" t="s">
        <v>33</v>
      </c>
      <c r="L4" s="8">
        <v>32</v>
      </c>
      <c r="M4" s="4">
        <v>57588.82</v>
      </c>
      <c r="N4" s="4">
        <f t="shared" si="0"/>
        <v>1842842.24</v>
      </c>
      <c r="O4" s="48"/>
    </row>
    <row r="5" spans="1:998" ht="33.75" x14ac:dyDescent="0.2">
      <c r="A5" s="53"/>
      <c r="B5" s="23">
        <v>3</v>
      </c>
      <c r="C5" s="61"/>
      <c r="D5" s="27" t="s">
        <v>22</v>
      </c>
      <c r="E5" s="27" t="s">
        <v>89</v>
      </c>
      <c r="F5" s="27" t="s">
        <v>88</v>
      </c>
      <c r="G5" s="23" t="s">
        <v>8</v>
      </c>
      <c r="H5" s="23" t="s">
        <v>29</v>
      </c>
      <c r="I5" s="34" t="s">
        <v>34</v>
      </c>
      <c r="J5" s="9" t="s">
        <v>35</v>
      </c>
      <c r="K5" s="9" t="s">
        <v>36</v>
      </c>
      <c r="L5" s="8">
        <v>1</v>
      </c>
      <c r="M5" s="4">
        <v>30367.200000000001</v>
      </c>
      <c r="N5" s="4">
        <f t="shared" si="0"/>
        <v>30367.200000000001</v>
      </c>
      <c r="O5" s="48"/>
    </row>
    <row r="6" spans="1:998" s="7" customFormat="1" ht="11.25" x14ac:dyDescent="0.2">
      <c r="A6" s="47">
        <v>2</v>
      </c>
      <c r="B6" s="22">
        <v>4</v>
      </c>
      <c r="C6" s="62" t="s">
        <v>97</v>
      </c>
      <c r="D6" s="28" t="s">
        <v>10</v>
      </c>
      <c r="E6" s="28" t="s">
        <v>87</v>
      </c>
      <c r="F6" s="28" t="s">
        <v>82</v>
      </c>
      <c r="G6" s="22" t="s">
        <v>7</v>
      </c>
      <c r="H6" s="22" t="s">
        <v>28</v>
      </c>
      <c r="I6" s="35" t="s">
        <v>31</v>
      </c>
      <c r="J6" s="22" t="s">
        <v>32</v>
      </c>
      <c r="K6" s="22" t="s">
        <v>33</v>
      </c>
      <c r="L6" s="11">
        <v>6</v>
      </c>
      <c r="M6" s="12">
        <v>137912.48000000001</v>
      </c>
      <c r="N6" s="12">
        <f t="shared" si="0"/>
        <v>827474.88000000012</v>
      </c>
      <c r="O6" s="52">
        <f>SUM(N6:N10)</f>
        <v>1824999.9900000002</v>
      </c>
    </row>
    <row r="7" spans="1:998" s="7" customFormat="1" ht="11.25" x14ac:dyDescent="0.2">
      <c r="A7" s="47"/>
      <c r="B7" s="22">
        <v>5</v>
      </c>
      <c r="C7" s="63"/>
      <c r="D7" s="28" t="s">
        <v>11</v>
      </c>
      <c r="E7" s="28" t="s">
        <v>87</v>
      </c>
      <c r="F7" s="28" t="s">
        <v>83</v>
      </c>
      <c r="G7" s="22" t="s">
        <v>7</v>
      </c>
      <c r="H7" s="22" t="s">
        <v>28</v>
      </c>
      <c r="I7" s="35" t="s">
        <v>31</v>
      </c>
      <c r="J7" s="22" t="s">
        <v>32</v>
      </c>
      <c r="K7" s="22" t="s">
        <v>33</v>
      </c>
      <c r="L7" s="11">
        <v>6</v>
      </c>
      <c r="M7" s="12">
        <v>50549.65</v>
      </c>
      <c r="N7" s="12">
        <f t="shared" si="0"/>
        <v>303297.90000000002</v>
      </c>
      <c r="O7" s="52"/>
    </row>
    <row r="8" spans="1:998" s="7" customFormat="1" ht="11.25" x14ac:dyDescent="0.2">
      <c r="A8" s="47"/>
      <c r="B8" s="22">
        <v>6</v>
      </c>
      <c r="C8" s="63"/>
      <c r="D8" s="28" t="s">
        <v>12</v>
      </c>
      <c r="E8" s="28" t="s">
        <v>87</v>
      </c>
      <c r="F8" s="28" t="s">
        <v>84</v>
      </c>
      <c r="G8" s="22" t="s">
        <v>7</v>
      </c>
      <c r="H8" s="22" t="s">
        <v>28</v>
      </c>
      <c r="I8" s="35" t="s">
        <v>31</v>
      </c>
      <c r="J8" s="22" t="s">
        <v>32</v>
      </c>
      <c r="K8" s="22" t="s">
        <v>33</v>
      </c>
      <c r="L8" s="11">
        <v>6</v>
      </c>
      <c r="M8" s="12">
        <v>39786.639999999999</v>
      </c>
      <c r="N8" s="12">
        <f t="shared" si="0"/>
        <v>238719.84</v>
      </c>
      <c r="O8" s="52"/>
    </row>
    <row r="9" spans="1:998" x14ac:dyDescent="0.2">
      <c r="A9" s="47"/>
      <c r="B9" s="22">
        <v>7</v>
      </c>
      <c r="C9" s="63"/>
      <c r="D9" s="28" t="s">
        <v>13</v>
      </c>
      <c r="E9" s="28" t="s">
        <v>87</v>
      </c>
      <c r="F9" s="28" t="s">
        <v>85</v>
      </c>
      <c r="G9" s="22" t="s">
        <v>8</v>
      </c>
      <c r="H9" s="22" t="s">
        <v>29</v>
      </c>
      <c r="I9" s="35" t="s">
        <v>34</v>
      </c>
      <c r="J9" s="22" t="s">
        <v>35</v>
      </c>
      <c r="K9" s="22" t="s">
        <v>36</v>
      </c>
      <c r="L9" s="11">
        <v>500</v>
      </c>
      <c r="M9" s="12">
        <v>564.66999999999996</v>
      </c>
      <c r="N9" s="12">
        <f t="shared" si="0"/>
        <v>282335</v>
      </c>
      <c r="O9" s="52"/>
    </row>
    <row r="10" spans="1:998" x14ac:dyDescent="0.2">
      <c r="A10" s="47"/>
      <c r="B10" s="22">
        <v>8</v>
      </c>
      <c r="C10" s="64"/>
      <c r="D10" s="40" t="s">
        <v>59</v>
      </c>
      <c r="E10" s="28" t="s">
        <v>87</v>
      </c>
      <c r="F10" s="40" t="s">
        <v>86</v>
      </c>
      <c r="G10" s="22" t="s">
        <v>8</v>
      </c>
      <c r="H10" s="22" t="s">
        <v>29</v>
      </c>
      <c r="I10" s="35" t="s">
        <v>37</v>
      </c>
      <c r="J10" s="22" t="s">
        <v>35</v>
      </c>
      <c r="K10" s="22" t="s">
        <v>38</v>
      </c>
      <c r="L10" s="39">
        <v>7</v>
      </c>
      <c r="M10" s="12">
        <v>24738.91</v>
      </c>
      <c r="N10" s="12">
        <f t="shared" si="0"/>
        <v>173172.37</v>
      </c>
      <c r="O10" s="52"/>
    </row>
    <row r="11" spans="1:998" ht="22.5" x14ac:dyDescent="0.2">
      <c r="A11" s="53">
        <v>3</v>
      </c>
      <c r="B11" s="23">
        <v>9</v>
      </c>
      <c r="C11" s="59" t="s">
        <v>96</v>
      </c>
      <c r="D11" s="27" t="s">
        <v>14</v>
      </c>
      <c r="E11" s="27" t="s">
        <v>64</v>
      </c>
      <c r="F11" s="27" t="s">
        <v>65</v>
      </c>
      <c r="G11" s="23" t="s">
        <v>8</v>
      </c>
      <c r="H11" s="23" t="s">
        <v>29</v>
      </c>
      <c r="I11" s="34" t="s">
        <v>37</v>
      </c>
      <c r="J11" s="9" t="s">
        <v>35</v>
      </c>
      <c r="K11" s="9" t="s">
        <v>38</v>
      </c>
      <c r="L11" s="8">
        <v>3</v>
      </c>
      <c r="M11" s="4">
        <v>13214.9</v>
      </c>
      <c r="N11" s="4">
        <f t="shared" si="0"/>
        <v>39644.699999999997</v>
      </c>
      <c r="O11" s="48">
        <f>SUM(N11:N14)</f>
        <v>154980</v>
      </c>
    </row>
    <row r="12" spans="1:998" x14ac:dyDescent="0.2">
      <c r="A12" s="53"/>
      <c r="B12" s="23">
        <v>10</v>
      </c>
      <c r="C12" s="60"/>
      <c r="D12" s="27" t="s">
        <v>15</v>
      </c>
      <c r="E12" s="27" t="s">
        <v>64</v>
      </c>
      <c r="F12" s="27" t="s">
        <v>66</v>
      </c>
      <c r="G12" s="23" t="s">
        <v>8</v>
      </c>
      <c r="H12" s="23" t="s">
        <v>29</v>
      </c>
      <c r="I12" s="34" t="s">
        <v>37</v>
      </c>
      <c r="J12" s="9" t="s">
        <v>35</v>
      </c>
      <c r="K12" s="9" t="s">
        <v>38</v>
      </c>
      <c r="L12" s="8">
        <v>3</v>
      </c>
      <c r="M12" s="4">
        <v>13215</v>
      </c>
      <c r="N12" s="4">
        <f t="shared" si="0"/>
        <v>39645</v>
      </c>
      <c r="O12" s="48"/>
    </row>
    <row r="13" spans="1:998" ht="22.5" x14ac:dyDescent="0.2">
      <c r="A13" s="53"/>
      <c r="B13" s="23">
        <v>11</v>
      </c>
      <c r="C13" s="60"/>
      <c r="D13" s="27" t="s">
        <v>16</v>
      </c>
      <c r="E13" s="27" t="s">
        <v>64</v>
      </c>
      <c r="F13" s="27" t="s">
        <v>67</v>
      </c>
      <c r="G13" s="23" t="s">
        <v>8</v>
      </c>
      <c r="H13" s="23" t="s">
        <v>29</v>
      </c>
      <c r="I13" s="34" t="s">
        <v>37</v>
      </c>
      <c r="J13" s="9" t="s">
        <v>35</v>
      </c>
      <c r="K13" s="9" t="s">
        <v>38</v>
      </c>
      <c r="L13" s="8">
        <v>3</v>
      </c>
      <c r="M13" s="4">
        <v>13214.17</v>
      </c>
      <c r="N13" s="4">
        <f t="shared" si="0"/>
        <v>39642.51</v>
      </c>
      <c r="O13" s="48"/>
    </row>
    <row r="14" spans="1:998" ht="22.5" x14ac:dyDescent="0.2">
      <c r="A14" s="53"/>
      <c r="B14" s="23">
        <v>12</v>
      </c>
      <c r="C14" s="61"/>
      <c r="D14" s="27" t="s">
        <v>17</v>
      </c>
      <c r="E14" s="27" t="s">
        <v>64</v>
      </c>
      <c r="F14" s="27" t="s">
        <v>68</v>
      </c>
      <c r="G14" s="23" t="s">
        <v>8</v>
      </c>
      <c r="H14" s="23" t="s">
        <v>29</v>
      </c>
      <c r="I14" s="34" t="s">
        <v>37</v>
      </c>
      <c r="J14" s="9" t="s">
        <v>35</v>
      </c>
      <c r="K14" s="9" t="s">
        <v>38</v>
      </c>
      <c r="L14" s="8">
        <v>3</v>
      </c>
      <c r="M14" s="4">
        <v>12015.93</v>
      </c>
      <c r="N14" s="4">
        <f t="shared" si="0"/>
        <v>36047.79</v>
      </c>
      <c r="O14" s="48"/>
    </row>
    <row r="15" spans="1:998" ht="22.5" hidden="1" x14ac:dyDescent="0.2">
      <c r="A15" s="55">
        <v>4</v>
      </c>
      <c r="B15" s="41">
        <v>13</v>
      </c>
      <c r="C15" s="65" t="s">
        <v>62</v>
      </c>
      <c r="D15" s="42" t="s">
        <v>24</v>
      </c>
      <c r="E15" s="42"/>
      <c r="F15" s="42"/>
      <c r="G15" s="41" t="s">
        <v>8</v>
      </c>
      <c r="H15" s="41" t="s">
        <v>29</v>
      </c>
      <c r="I15" s="43" t="s">
        <v>37</v>
      </c>
      <c r="J15" s="41" t="s">
        <v>35</v>
      </c>
      <c r="K15" s="41" t="s">
        <v>38</v>
      </c>
      <c r="L15" s="44">
        <v>5</v>
      </c>
      <c r="M15" s="45"/>
      <c r="N15" s="45">
        <f t="shared" si="0"/>
        <v>0</v>
      </c>
      <c r="O15" s="56">
        <f>SUM(N15:N16)</f>
        <v>0</v>
      </c>
    </row>
    <row r="16" spans="1:998" ht="22.5" hidden="1" x14ac:dyDescent="0.2">
      <c r="A16" s="55"/>
      <c r="B16" s="41">
        <v>14</v>
      </c>
      <c r="C16" s="66"/>
      <c r="D16" s="42" t="s">
        <v>25</v>
      </c>
      <c r="E16" s="42"/>
      <c r="F16" s="42"/>
      <c r="G16" s="41" t="s">
        <v>8</v>
      </c>
      <c r="H16" s="41" t="s">
        <v>29</v>
      </c>
      <c r="I16" s="43" t="s">
        <v>37</v>
      </c>
      <c r="J16" s="41" t="s">
        <v>35</v>
      </c>
      <c r="K16" s="41" t="s">
        <v>38</v>
      </c>
      <c r="L16" s="44">
        <v>5</v>
      </c>
      <c r="M16" s="45"/>
      <c r="N16" s="45">
        <f t="shared" si="0"/>
        <v>0</v>
      </c>
      <c r="O16" s="56"/>
    </row>
    <row r="17" spans="1:15" ht="191.25" x14ac:dyDescent="0.2">
      <c r="A17" s="53">
        <v>5</v>
      </c>
      <c r="B17" s="23">
        <v>15</v>
      </c>
      <c r="C17" s="57" t="s">
        <v>99</v>
      </c>
      <c r="D17" s="30" t="s">
        <v>18</v>
      </c>
      <c r="E17" s="30" t="s">
        <v>91</v>
      </c>
      <c r="F17" s="30" t="s">
        <v>93</v>
      </c>
      <c r="G17" s="23" t="s">
        <v>6</v>
      </c>
      <c r="H17" s="23" t="s">
        <v>30</v>
      </c>
      <c r="I17" s="23" t="s">
        <v>48</v>
      </c>
      <c r="J17" s="23" t="s">
        <v>49</v>
      </c>
      <c r="K17" s="23" t="s">
        <v>51</v>
      </c>
      <c r="L17" s="8">
        <v>2</v>
      </c>
      <c r="M17" s="4">
        <v>878000</v>
      </c>
      <c r="N17" s="4">
        <f t="shared" si="0"/>
        <v>1756000</v>
      </c>
      <c r="O17" s="48">
        <f>SUM(N17:N18)</f>
        <v>1789000</v>
      </c>
    </row>
    <row r="18" spans="1:15" ht="22.5" x14ac:dyDescent="0.2">
      <c r="A18" s="53"/>
      <c r="B18" s="23">
        <v>16</v>
      </c>
      <c r="C18" s="58"/>
      <c r="D18" s="27" t="s">
        <v>23</v>
      </c>
      <c r="E18" s="27" t="s">
        <v>91</v>
      </c>
      <c r="F18" s="27" t="s">
        <v>92</v>
      </c>
      <c r="G18" s="23" t="s">
        <v>8</v>
      </c>
      <c r="H18" s="23" t="s">
        <v>29</v>
      </c>
      <c r="I18" s="34" t="s">
        <v>37</v>
      </c>
      <c r="J18" s="9" t="s">
        <v>35</v>
      </c>
      <c r="K18" s="9" t="s">
        <v>38</v>
      </c>
      <c r="L18" s="8">
        <v>3</v>
      </c>
      <c r="M18" s="4">
        <v>11000</v>
      </c>
      <c r="N18" s="4">
        <f t="shared" si="0"/>
        <v>33000</v>
      </c>
      <c r="O18" s="48"/>
    </row>
    <row r="19" spans="1:15" ht="22.5" x14ac:dyDescent="0.2">
      <c r="A19" s="46">
        <v>6</v>
      </c>
      <c r="B19" s="21">
        <v>17</v>
      </c>
      <c r="C19" s="67" t="s">
        <v>100</v>
      </c>
      <c r="D19" s="29" t="s">
        <v>19</v>
      </c>
      <c r="E19" s="29" t="s">
        <v>69</v>
      </c>
      <c r="F19" s="29" t="s">
        <v>70</v>
      </c>
      <c r="G19" s="21" t="s">
        <v>6</v>
      </c>
      <c r="H19" s="21" t="s">
        <v>30</v>
      </c>
      <c r="I19" s="21" t="s">
        <v>52</v>
      </c>
      <c r="J19" s="21" t="s">
        <v>49</v>
      </c>
      <c r="K19" s="21" t="s">
        <v>51</v>
      </c>
      <c r="L19" s="13">
        <v>2</v>
      </c>
      <c r="M19" s="14">
        <v>483682.5</v>
      </c>
      <c r="N19" s="14">
        <f t="shared" si="0"/>
        <v>967365</v>
      </c>
      <c r="O19" s="51">
        <f>SUM(N19:N20)</f>
        <v>1089999.99</v>
      </c>
    </row>
    <row r="20" spans="1:15" ht="22.5" x14ac:dyDescent="0.2">
      <c r="A20" s="46"/>
      <c r="B20" s="21">
        <v>18</v>
      </c>
      <c r="C20" s="68"/>
      <c r="D20" s="29" t="s">
        <v>20</v>
      </c>
      <c r="E20" s="29" t="s">
        <v>72</v>
      </c>
      <c r="F20" s="29" t="s">
        <v>71</v>
      </c>
      <c r="G20" s="21" t="s">
        <v>8</v>
      </c>
      <c r="H20" s="21" t="s">
        <v>29</v>
      </c>
      <c r="I20" s="36" t="s">
        <v>37</v>
      </c>
      <c r="J20" s="21" t="s">
        <v>35</v>
      </c>
      <c r="K20" s="21" t="s">
        <v>38</v>
      </c>
      <c r="L20" s="13">
        <v>3</v>
      </c>
      <c r="M20" s="15">
        <v>40878.33</v>
      </c>
      <c r="N20" s="15">
        <f t="shared" si="0"/>
        <v>122634.99</v>
      </c>
      <c r="O20" s="51"/>
    </row>
    <row r="21" spans="1:15" ht="22.5" x14ac:dyDescent="0.2">
      <c r="A21" s="26">
        <v>7</v>
      </c>
      <c r="B21" s="10">
        <v>19</v>
      </c>
      <c r="C21" s="69" t="s">
        <v>101</v>
      </c>
      <c r="D21" s="31" t="s">
        <v>26</v>
      </c>
      <c r="E21" s="31" t="s">
        <v>74</v>
      </c>
      <c r="F21" s="31" t="s">
        <v>73</v>
      </c>
      <c r="G21" s="10" t="s">
        <v>7</v>
      </c>
      <c r="H21" s="10" t="s">
        <v>28</v>
      </c>
      <c r="I21" s="37" t="s">
        <v>31</v>
      </c>
      <c r="J21" s="10" t="s">
        <v>32</v>
      </c>
      <c r="K21" s="10" t="s">
        <v>33</v>
      </c>
      <c r="L21" s="16">
        <v>2500</v>
      </c>
      <c r="M21" s="17">
        <v>137.6</v>
      </c>
      <c r="N21" s="17">
        <f t="shared" si="0"/>
        <v>344000</v>
      </c>
      <c r="O21" s="38">
        <f>SUM(N21)</f>
        <v>344000</v>
      </c>
    </row>
    <row r="22" spans="1:15" x14ac:dyDescent="0.2">
      <c r="A22" s="54">
        <v>8</v>
      </c>
      <c r="B22" s="24">
        <v>20</v>
      </c>
      <c r="C22" s="70" t="s">
        <v>102</v>
      </c>
      <c r="D22" s="32" t="s">
        <v>39</v>
      </c>
      <c r="E22" s="32" t="s">
        <v>81</v>
      </c>
      <c r="F22" s="32" t="s">
        <v>75</v>
      </c>
      <c r="G22" s="18" t="s">
        <v>6</v>
      </c>
      <c r="H22" s="21" t="s">
        <v>30</v>
      </c>
      <c r="I22" s="21" t="s">
        <v>52</v>
      </c>
      <c r="J22" s="21" t="s">
        <v>53</v>
      </c>
      <c r="K22" s="21" t="s">
        <v>50</v>
      </c>
      <c r="L22" s="18">
        <v>3</v>
      </c>
      <c r="M22" s="19">
        <v>1800</v>
      </c>
      <c r="N22" s="19">
        <f t="shared" si="0"/>
        <v>5400</v>
      </c>
      <c r="O22" s="51">
        <f>SUM(N22:N27)</f>
        <v>249900</v>
      </c>
    </row>
    <row r="23" spans="1:15" ht="22.5" x14ac:dyDescent="0.2">
      <c r="A23" s="54"/>
      <c r="B23" s="24">
        <v>21</v>
      </c>
      <c r="C23" s="71"/>
      <c r="D23" s="32" t="s">
        <v>40</v>
      </c>
      <c r="E23" s="32" t="s">
        <v>81</v>
      </c>
      <c r="F23" s="32" t="s">
        <v>76</v>
      </c>
      <c r="G23" s="18" t="s">
        <v>6</v>
      </c>
      <c r="H23" s="21" t="s">
        <v>30</v>
      </c>
      <c r="I23" s="21">
        <v>1301</v>
      </c>
      <c r="J23" s="21" t="s">
        <v>54</v>
      </c>
      <c r="K23" s="21" t="s">
        <v>50</v>
      </c>
      <c r="L23" s="18">
        <v>3</v>
      </c>
      <c r="M23" s="19">
        <v>9000</v>
      </c>
      <c r="N23" s="19">
        <f t="shared" si="0"/>
        <v>27000</v>
      </c>
      <c r="O23" s="51"/>
    </row>
    <row r="24" spans="1:15" x14ac:dyDescent="0.2">
      <c r="A24" s="54"/>
      <c r="B24" s="24">
        <v>22</v>
      </c>
      <c r="C24" s="71"/>
      <c r="D24" s="32" t="s">
        <v>41</v>
      </c>
      <c r="E24" s="32" t="s">
        <v>81</v>
      </c>
      <c r="F24" s="32" t="s">
        <v>77</v>
      </c>
      <c r="G24" s="18" t="s">
        <v>6</v>
      </c>
      <c r="H24" s="21" t="s">
        <v>30</v>
      </c>
      <c r="I24" s="21">
        <v>1301</v>
      </c>
      <c r="J24" s="21" t="s">
        <v>55</v>
      </c>
      <c r="K24" s="21" t="s">
        <v>50</v>
      </c>
      <c r="L24" s="18">
        <v>3</v>
      </c>
      <c r="M24" s="19">
        <v>1000</v>
      </c>
      <c r="N24" s="19">
        <f t="shared" si="0"/>
        <v>3000</v>
      </c>
      <c r="O24" s="51"/>
    </row>
    <row r="25" spans="1:15" x14ac:dyDescent="0.2">
      <c r="A25" s="54"/>
      <c r="B25" s="24">
        <v>23</v>
      </c>
      <c r="C25" s="71"/>
      <c r="D25" s="32" t="s">
        <v>42</v>
      </c>
      <c r="E25" s="32" t="s">
        <v>81</v>
      </c>
      <c r="F25" s="32" t="s">
        <v>78</v>
      </c>
      <c r="G25" s="18" t="s">
        <v>6</v>
      </c>
      <c r="H25" s="21" t="s">
        <v>30</v>
      </c>
      <c r="I25" s="21">
        <v>1301</v>
      </c>
      <c r="J25" s="21" t="s">
        <v>55</v>
      </c>
      <c r="K25" s="21" t="s">
        <v>50</v>
      </c>
      <c r="L25" s="18">
        <v>27</v>
      </c>
      <c r="M25" s="19">
        <v>4500</v>
      </c>
      <c r="N25" s="19">
        <f t="shared" si="0"/>
        <v>121500</v>
      </c>
      <c r="O25" s="51"/>
    </row>
    <row r="26" spans="1:15" x14ac:dyDescent="0.2">
      <c r="A26" s="54"/>
      <c r="B26" s="24">
        <v>24</v>
      </c>
      <c r="C26" s="71"/>
      <c r="D26" s="32" t="s">
        <v>43</v>
      </c>
      <c r="E26" s="32" t="s">
        <v>81</v>
      </c>
      <c r="F26" s="32" t="s">
        <v>79</v>
      </c>
      <c r="G26" s="18" t="s">
        <v>6</v>
      </c>
      <c r="H26" s="21" t="s">
        <v>30</v>
      </c>
      <c r="I26" s="21">
        <v>1301</v>
      </c>
      <c r="J26" s="21" t="s">
        <v>55</v>
      </c>
      <c r="K26" s="21" t="s">
        <v>50</v>
      </c>
      <c r="L26" s="18">
        <v>12</v>
      </c>
      <c r="M26" s="19">
        <v>7400</v>
      </c>
      <c r="N26" s="19">
        <f t="shared" si="0"/>
        <v>88800</v>
      </c>
      <c r="O26" s="51"/>
    </row>
    <row r="27" spans="1:15" x14ac:dyDescent="0.2">
      <c r="A27" s="54"/>
      <c r="B27" s="24">
        <v>25</v>
      </c>
      <c r="C27" s="72"/>
      <c r="D27" s="32" t="s">
        <v>44</v>
      </c>
      <c r="E27" s="32" t="s">
        <v>81</v>
      </c>
      <c r="F27" s="32" t="s">
        <v>80</v>
      </c>
      <c r="G27" s="18" t="s">
        <v>8</v>
      </c>
      <c r="H27" s="21" t="s">
        <v>29</v>
      </c>
      <c r="I27" s="36" t="s">
        <v>34</v>
      </c>
      <c r="J27" s="21" t="s">
        <v>35</v>
      </c>
      <c r="K27" s="21" t="s">
        <v>36</v>
      </c>
      <c r="L27" s="18">
        <v>3</v>
      </c>
      <c r="M27" s="19">
        <v>1400</v>
      </c>
      <c r="N27" s="19">
        <f t="shared" si="0"/>
        <v>4200</v>
      </c>
      <c r="O27" s="51"/>
    </row>
    <row r="28" spans="1:15" x14ac:dyDescent="0.2">
      <c r="O28" s="33">
        <f>SUM(O3:O27)</f>
        <v>7984859.9800000004</v>
      </c>
    </row>
  </sheetData>
  <mergeCells count="22">
    <mergeCell ref="A22:A27"/>
    <mergeCell ref="C22:C27"/>
    <mergeCell ref="O22:O27"/>
    <mergeCell ref="A17:A18"/>
    <mergeCell ref="C17:C18"/>
    <mergeCell ref="O17:O18"/>
    <mergeCell ref="A19:A20"/>
    <mergeCell ref="C19:C20"/>
    <mergeCell ref="O19:O20"/>
    <mergeCell ref="A11:A14"/>
    <mergeCell ref="C11:C14"/>
    <mergeCell ref="O11:O14"/>
    <mergeCell ref="A15:A16"/>
    <mergeCell ref="C15:C16"/>
    <mergeCell ref="O15:O16"/>
    <mergeCell ref="A1:O1"/>
    <mergeCell ref="A3:A5"/>
    <mergeCell ref="C3:C5"/>
    <mergeCell ref="O3:O5"/>
    <mergeCell ref="A6:A10"/>
    <mergeCell ref="C6:C10"/>
    <mergeCell ref="O6:O10"/>
  </mergeCells>
  <pageMargins left="0.25" right="0.25" top="0.75" bottom="0.75" header="0.3" footer="0.3"/>
  <pageSetup paperSize="9" scale="6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PE 1204.2022</vt:lpstr>
      <vt:lpstr>Planilha Ajustada</vt:lpstr>
      <vt:lpstr>Anexo ARP</vt:lpstr>
      <vt:lpstr>'Anexo ARP'!Area_de_impressao</vt:lpstr>
      <vt:lpstr>'Anexo II - PE 1204.2022'!Area_de_impressao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FERNANDO AUGUSTO SEIDLER</dc:creator>
  <dc:description/>
  <cp:lastModifiedBy>Érico Kretzer Júnior</cp:lastModifiedBy>
  <cp:revision>2</cp:revision>
  <cp:lastPrinted>2022-10-28T17:42:04Z</cp:lastPrinted>
  <dcterms:created xsi:type="dcterms:W3CDTF">2019-07-05T20:42:21Z</dcterms:created>
  <dcterms:modified xsi:type="dcterms:W3CDTF">2022-10-28T17:42:09Z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